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ULADOR" sheetId="1" r:id="rId1"/>
  </sheets>
  <externalReferences>
    <externalReference r:id="rId2"/>
  </externalReferences>
  <definedNames>
    <definedName name="_xlnm.Print_Titles" localSheetId="0">TABULADOR!$1:$8</definedName>
  </definedNames>
  <calcPr calcId="162913"/>
</workbook>
</file>

<file path=xl/calcChain.xml><?xml version="1.0" encoding="utf-8"?>
<calcChain xmlns="http://schemas.openxmlformats.org/spreadsheetml/2006/main">
  <c r="J62" i="1" l="1"/>
  <c r="R62" i="1" s="1"/>
  <c r="L62" i="1"/>
  <c r="J80" i="1"/>
  <c r="R80" i="1" s="1"/>
  <c r="J28" i="1"/>
  <c r="R28" i="1" s="1"/>
  <c r="L28" i="1"/>
  <c r="J76" i="1"/>
  <c r="R76" i="1" s="1"/>
  <c r="J86" i="1" l="1"/>
  <c r="R86" i="1" s="1"/>
  <c r="L86" i="1"/>
  <c r="J88" i="1"/>
  <c r="R88" i="1"/>
  <c r="L88" i="1"/>
  <c r="J87" i="1"/>
  <c r="R87" i="1" s="1"/>
  <c r="L87" i="1"/>
  <c r="J34" i="1" l="1"/>
  <c r="R34" i="1" s="1"/>
  <c r="L34" i="1" l="1"/>
  <c r="C95" i="1" l="1"/>
  <c r="J94" i="1"/>
  <c r="R94" i="1" s="1"/>
  <c r="J93" i="1"/>
  <c r="R93" i="1" s="1"/>
  <c r="J92" i="1"/>
  <c r="R92" i="1" s="1"/>
  <c r="J91" i="1"/>
  <c r="R91" i="1" s="1"/>
  <c r="L90" i="1"/>
  <c r="J90" i="1"/>
  <c r="R90" i="1" s="1"/>
  <c r="J89" i="1"/>
  <c r="R89" i="1" s="1"/>
  <c r="L85" i="1"/>
  <c r="J85" i="1"/>
  <c r="R85" i="1" s="1"/>
  <c r="L84" i="1"/>
  <c r="J84" i="1"/>
  <c r="R84" i="1" s="1"/>
  <c r="L83" i="1"/>
  <c r="J83" i="1"/>
  <c r="R83" i="1" s="1"/>
  <c r="L82" i="1"/>
  <c r="J82" i="1"/>
  <c r="R82" i="1" s="1"/>
  <c r="L81" i="1"/>
  <c r="J81" i="1"/>
  <c r="R81" i="1" s="1"/>
  <c r="J79" i="1"/>
  <c r="R79" i="1" s="1"/>
  <c r="I79" i="1"/>
  <c r="J78" i="1"/>
  <c r="R78" i="1" s="1"/>
  <c r="I78" i="1"/>
  <c r="L77" i="1"/>
  <c r="J77" i="1"/>
  <c r="R77" i="1" s="1"/>
  <c r="I77" i="1"/>
  <c r="B77" i="1"/>
  <c r="J75" i="1"/>
  <c r="R75" i="1" s="1"/>
  <c r="L74" i="1"/>
  <c r="J74" i="1"/>
  <c r="R74" i="1" s="1"/>
  <c r="I74" i="1"/>
  <c r="B74" i="1"/>
  <c r="J73" i="1"/>
  <c r="R73" i="1" s="1"/>
  <c r="B73" i="1"/>
  <c r="L72" i="1"/>
  <c r="J72" i="1"/>
  <c r="R72" i="1" s="1"/>
  <c r="J71" i="1"/>
  <c r="R71" i="1" s="1"/>
  <c r="J70" i="1"/>
  <c r="R70" i="1" s="1"/>
  <c r="J69" i="1"/>
  <c r="R69" i="1" s="1"/>
  <c r="L68" i="1"/>
  <c r="J68" i="1"/>
  <c r="R68" i="1" s="1"/>
  <c r="L67" i="1"/>
  <c r="J67" i="1"/>
  <c r="R67" i="1" s="1"/>
  <c r="H66" i="1"/>
  <c r="G66" i="1"/>
  <c r="F66" i="1"/>
  <c r="J65" i="1"/>
  <c r="R65" i="1" s="1"/>
  <c r="L64" i="1"/>
  <c r="J64" i="1"/>
  <c r="R64" i="1" s="1"/>
  <c r="J63" i="1"/>
  <c r="R63" i="1" s="1"/>
  <c r="L61" i="1"/>
  <c r="J61" i="1"/>
  <c r="R61" i="1" s="1"/>
  <c r="L60" i="1"/>
  <c r="J60" i="1"/>
  <c r="R60" i="1" s="1"/>
  <c r="I60" i="1"/>
  <c r="J59" i="1"/>
  <c r="R59" i="1" s="1"/>
  <c r="I59" i="1"/>
  <c r="L58" i="1"/>
  <c r="J58" i="1"/>
  <c r="R58" i="1" s="1"/>
  <c r="L57" i="1"/>
  <c r="J57" i="1"/>
  <c r="R57" i="1" s="1"/>
  <c r="I57" i="1"/>
  <c r="L56" i="1"/>
  <c r="J56" i="1"/>
  <c r="R56" i="1" s="1"/>
  <c r="L55" i="1"/>
  <c r="J55" i="1"/>
  <c r="R55" i="1" s="1"/>
  <c r="I55" i="1"/>
  <c r="L54" i="1"/>
  <c r="J54" i="1"/>
  <c r="R54" i="1" s="1"/>
  <c r="I54" i="1"/>
  <c r="L53" i="1"/>
  <c r="J53" i="1"/>
  <c r="R53" i="1" s="1"/>
  <c r="I53" i="1"/>
  <c r="J52" i="1"/>
  <c r="R52" i="1" s="1"/>
  <c r="I52" i="1"/>
  <c r="L51" i="1"/>
  <c r="J51" i="1"/>
  <c r="L50" i="1"/>
  <c r="J50" i="1"/>
  <c r="L49" i="1"/>
  <c r="J49" i="1"/>
  <c r="R49" i="1" s="1"/>
  <c r="I49" i="1"/>
  <c r="J48" i="1"/>
  <c r="R48" i="1" s="1"/>
  <c r="I48" i="1"/>
  <c r="L47" i="1"/>
  <c r="J47" i="1"/>
  <c r="R47" i="1" s="1"/>
  <c r="B47" i="1"/>
  <c r="L46" i="1"/>
  <c r="J46" i="1"/>
  <c r="R46" i="1" s="1"/>
  <c r="B46" i="1"/>
  <c r="L45" i="1"/>
  <c r="J45" i="1"/>
  <c r="R45" i="1" s="1"/>
  <c r="I45" i="1"/>
  <c r="L44" i="1"/>
  <c r="J44" i="1"/>
  <c r="R44" i="1" s="1"/>
  <c r="L43" i="1"/>
  <c r="J43" i="1"/>
  <c r="R43" i="1" s="1"/>
  <c r="J42" i="1"/>
  <c r="R42" i="1" s="1"/>
  <c r="L41" i="1"/>
  <c r="J41" i="1"/>
  <c r="R41" i="1" s="1"/>
  <c r="L40" i="1"/>
  <c r="J40" i="1"/>
  <c r="R40" i="1" s="1"/>
  <c r="L39" i="1"/>
  <c r="J39" i="1"/>
  <c r="R39" i="1" s="1"/>
  <c r="J38" i="1"/>
  <c r="R38" i="1" s="1"/>
  <c r="B38" i="1"/>
  <c r="L37" i="1"/>
  <c r="J37" i="1"/>
  <c r="R37" i="1" s="1"/>
  <c r="B37" i="1"/>
  <c r="L36" i="1"/>
  <c r="J36" i="1"/>
  <c r="R36" i="1" s="1"/>
  <c r="L35" i="1"/>
  <c r="J35" i="1"/>
  <c r="R35" i="1" s="1"/>
  <c r="L33" i="1"/>
  <c r="J33" i="1"/>
  <c r="R33" i="1" s="1"/>
  <c r="L32" i="1"/>
  <c r="J32" i="1"/>
  <c r="R32" i="1" s="1"/>
  <c r="L31" i="1"/>
  <c r="J31" i="1"/>
  <c r="R31" i="1" s="1"/>
  <c r="L30" i="1"/>
  <c r="J30" i="1"/>
  <c r="R30" i="1" s="1"/>
  <c r="L29" i="1"/>
  <c r="J29" i="1"/>
  <c r="R29" i="1" s="1"/>
  <c r="I29" i="1"/>
  <c r="L27" i="1"/>
  <c r="J27" i="1"/>
  <c r="R27" i="1" s="1"/>
  <c r="I27" i="1"/>
  <c r="L26" i="1"/>
  <c r="J26" i="1"/>
  <c r="R26" i="1" s="1"/>
  <c r="L25" i="1"/>
  <c r="J25" i="1"/>
  <c r="R25" i="1" s="1"/>
  <c r="I25" i="1"/>
  <c r="L24" i="1"/>
  <c r="J24" i="1"/>
  <c r="R24" i="1" s="1"/>
  <c r="L23" i="1"/>
  <c r="J23" i="1"/>
  <c r="R23" i="1" s="1"/>
  <c r="I23" i="1"/>
  <c r="L22" i="1"/>
  <c r="J22" i="1"/>
  <c r="R22" i="1" s="1"/>
  <c r="I22" i="1"/>
  <c r="L21" i="1"/>
  <c r="J21" i="1"/>
  <c r="R21" i="1" s="1"/>
  <c r="I21" i="1"/>
  <c r="L20" i="1"/>
  <c r="J20" i="1"/>
  <c r="R20" i="1" s="1"/>
  <c r="L19" i="1"/>
  <c r="J19" i="1"/>
  <c r="R19" i="1" s="1"/>
  <c r="B19" i="1"/>
  <c r="L18" i="1"/>
  <c r="J18" i="1"/>
  <c r="R18" i="1" s="1"/>
  <c r="B18" i="1"/>
  <c r="L17" i="1"/>
  <c r="J17" i="1"/>
  <c r="R17" i="1" s="1"/>
  <c r="L16" i="1"/>
  <c r="J16" i="1"/>
  <c r="R16" i="1" s="1"/>
  <c r="J15" i="1"/>
  <c r="R15" i="1" s="1"/>
  <c r="L14" i="1"/>
  <c r="J14" i="1"/>
  <c r="R14" i="1" s="1"/>
  <c r="L13" i="1"/>
  <c r="J13" i="1"/>
  <c r="R13" i="1" s="1"/>
  <c r="B13" i="1"/>
  <c r="L12" i="1"/>
  <c r="J12" i="1"/>
  <c r="R12" i="1" s="1"/>
  <c r="B12" i="1"/>
  <c r="L11" i="1"/>
  <c r="J11" i="1"/>
  <c r="R11" i="1" s="1"/>
  <c r="I11" i="1"/>
  <c r="Q10" i="1"/>
  <c r="P10" i="1"/>
  <c r="O10" i="1"/>
  <c r="N10" i="1"/>
  <c r="M10" i="1"/>
  <c r="L10" i="1"/>
  <c r="K10" i="1"/>
  <c r="J10" i="1"/>
  <c r="R10" i="1" s="1"/>
  <c r="I10" i="1"/>
  <c r="B10" i="1"/>
  <c r="L9" i="1"/>
  <c r="J9" i="1"/>
  <c r="R9" i="1" s="1"/>
  <c r="B9" i="1"/>
  <c r="J66" i="1" l="1"/>
  <c r="R66" i="1" s="1"/>
</calcChain>
</file>

<file path=xl/sharedStrings.xml><?xml version="1.0" encoding="utf-8"?>
<sst xmlns="http://schemas.openxmlformats.org/spreadsheetml/2006/main" count="97" uniqueCount="95">
  <si>
    <t>No.</t>
  </si>
  <si>
    <t>PUESTOS</t>
  </si>
  <si>
    <t>No. DE PLAZAS</t>
  </si>
  <si>
    <t>PERCEPCIÒN MENSUAL BRUTA</t>
  </si>
  <si>
    <t>ANUAL</t>
  </si>
  <si>
    <t>PRIMA VACACIONAL</t>
  </si>
  <si>
    <t xml:space="preserve">AGUINALDO
</t>
  </si>
  <si>
    <t>COMPENSACIONES</t>
  </si>
  <si>
    <t>GASTOS MEDICOS MENORES</t>
  </si>
  <si>
    <t>COSTO TOTAL MENSUAL APROBADO</t>
  </si>
  <si>
    <t>REGIDOR</t>
  </si>
  <si>
    <r>
      <t xml:space="preserve">CONTADOR </t>
    </r>
    <r>
      <rPr>
        <b/>
        <sz val="11"/>
        <rFont val="Arial"/>
        <family val="2"/>
      </rPr>
      <t>A</t>
    </r>
  </si>
  <si>
    <r>
      <t xml:space="preserve">CONTADOR </t>
    </r>
    <r>
      <rPr>
        <b/>
        <sz val="11"/>
        <rFont val="Arial"/>
        <family val="2"/>
      </rPr>
      <t>B</t>
    </r>
  </si>
  <si>
    <r>
      <t xml:space="preserve">SECRETARIO PARTICULAR </t>
    </r>
    <r>
      <rPr>
        <b/>
        <sz val="11"/>
        <rFont val="Arial"/>
        <family val="2"/>
      </rPr>
      <t>A</t>
    </r>
  </si>
  <si>
    <r>
      <t xml:space="preserve">SECRETARIO PARTICULAR </t>
    </r>
    <r>
      <rPr>
        <b/>
        <sz val="11"/>
        <rFont val="Arial"/>
        <family val="2"/>
      </rPr>
      <t>B</t>
    </r>
  </si>
  <si>
    <t>JUEZ MUNICIPAL</t>
  </si>
  <si>
    <r>
      <t xml:space="preserve">DIRECTOR </t>
    </r>
    <r>
      <rPr>
        <b/>
        <sz val="11"/>
        <rFont val="Arial"/>
        <family val="2"/>
      </rPr>
      <t>A</t>
    </r>
  </si>
  <si>
    <r>
      <t xml:space="preserve">DIRECTOR </t>
    </r>
    <r>
      <rPr>
        <b/>
        <sz val="11"/>
        <rFont val="Arial"/>
        <family val="2"/>
      </rPr>
      <t>B</t>
    </r>
  </si>
  <si>
    <r>
      <t xml:space="preserve">DIRECTOR </t>
    </r>
    <r>
      <rPr>
        <b/>
        <sz val="11"/>
        <rFont val="Arial"/>
        <family val="2"/>
      </rPr>
      <t>C</t>
    </r>
  </si>
  <si>
    <r>
      <t xml:space="preserve">DIRECTOR </t>
    </r>
    <r>
      <rPr>
        <b/>
        <sz val="11"/>
        <rFont val="Arial"/>
        <family val="2"/>
      </rPr>
      <t>D</t>
    </r>
  </si>
  <si>
    <r>
      <t xml:space="preserve">DIRECTOR </t>
    </r>
    <r>
      <rPr>
        <b/>
        <sz val="11"/>
        <rFont val="Arial"/>
        <family val="2"/>
      </rPr>
      <t>E</t>
    </r>
  </si>
  <si>
    <r>
      <t xml:space="preserve">DIRECTOR </t>
    </r>
    <r>
      <rPr>
        <b/>
        <sz val="11"/>
        <rFont val="Arial"/>
        <family val="2"/>
      </rPr>
      <t>F</t>
    </r>
  </si>
  <si>
    <t>RESPONSABLE ACCESO A LA INFORMACIÓN</t>
  </si>
  <si>
    <t>ASESOR</t>
  </si>
  <si>
    <r>
      <t xml:space="preserve">SUBDIRECTOR </t>
    </r>
    <r>
      <rPr>
        <b/>
        <sz val="11"/>
        <rFont val="Arial"/>
        <family val="2"/>
      </rPr>
      <t>A</t>
    </r>
  </si>
  <si>
    <r>
      <t xml:space="preserve">SUBDIRECTOR </t>
    </r>
    <r>
      <rPr>
        <b/>
        <sz val="11"/>
        <rFont val="Arial"/>
        <family val="2"/>
      </rPr>
      <t>B</t>
    </r>
  </si>
  <si>
    <r>
      <t xml:space="preserve">SUPERVISOR OBRA </t>
    </r>
    <r>
      <rPr>
        <b/>
        <sz val="11"/>
        <rFont val="Arial"/>
        <family val="2"/>
      </rPr>
      <t>A</t>
    </r>
  </si>
  <si>
    <r>
      <t xml:space="preserve">SUPERVISOR OBRA  </t>
    </r>
    <r>
      <rPr>
        <b/>
        <sz val="11"/>
        <rFont val="Arial"/>
        <family val="2"/>
      </rPr>
      <t>B</t>
    </r>
  </si>
  <si>
    <t>JEFE DE RECURSOS MATERIALES</t>
  </si>
  <si>
    <t>JEFE DE RECURSOS HUMANOS</t>
  </si>
  <si>
    <t>RECEPCIONISTA</t>
  </si>
  <si>
    <r>
      <t xml:space="preserve">SECRETARIA </t>
    </r>
    <r>
      <rPr>
        <b/>
        <sz val="11"/>
        <rFont val="Arial"/>
        <family val="2"/>
      </rPr>
      <t>A</t>
    </r>
  </si>
  <si>
    <r>
      <t>SECRETARIA</t>
    </r>
    <r>
      <rPr>
        <b/>
        <sz val="12"/>
        <rFont val="Arial"/>
        <family val="2"/>
      </rPr>
      <t xml:space="preserve"> </t>
    </r>
    <r>
      <rPr>
        <b/>
        <sz val="11"/>
        <rFont val="Arial"/>
        <family val="2"/>
      </rPr>
      <t>B</t>
    </r>
  </si>
  <si>
    <r>
      <t xml:space="preserve">SECRETARIA </t>
    </r>
    <r>
      <rPr>
        <b/>
        <sz val="11"/>
        <rFont val="Arial"/>
        <family val="2"/>
      </rPr>
      <t>C</t>
    </r>
  </si>
  <si>
    <r>
      <t xml:space="preserve">SECRETARIA </t>
    </r>
    <r>
      <rPr>
        <b/>
        <sz val="11"/>
        <rFont val="Arial"/>
        <family val="2"/>
      </rPr>
      <t>D</t>
    </r>
  </si>
  <si>
    <r>
      <t xml:space="preserve">SECRETARIA </t>
    </r>
    <r>
      <rPr>
        <b/>
        <sz val="11"/>
        <rFont val="Arial"/>
        <family val="2"/>
      </rPr>
      <t>E</t>
    </r>
  </si>
  <si>
    <t xml:space="preserve">SECRETARIO </t>
  </si>
  <si>
    <t>JURIDICO</t>
  </si>
  <si>
    <t>AGENTE AUXILIAR DEL M.P.</t>
  </si>
  <si>
    <r>
      <t xml:space="preserve">AUXILIAR ADMINISTRATIVO </t>
    </r>
    <r>
      <rPr>
        <b/>
        <sz val="11"/>
        <rFont val="Arial"/>
        <family val="2"/>
      </rPr>
      <t>A</t>
    </r>
  </si>
  <si>
    <r>
      <t xml:space="preserve">AUXILIAR ADMINISTRATIVO </t>
    </r>
    <r>
      <rPr>
        <b/>
        <sz val="11"/>
        <rFont val="Arial"/>
        <family val="2"/>
      </rPr>
      <t>B</t>
    </r>
  </si>
  <si>
    <r>
      <t xml:space="preserve">AUXILIAR ADMINISTRATIVO </t>
    </r>
    <r>
      <rPr>
        <b/>
        <sz val="11"/>
        <rFont val="Arial"/>
        <family val="2"/>
      </rPr>
      <t>C</t>
    </r>
  </si>
  <si>
    <r>
      <t xml:space="preserve">AUXILIAR ADMINISTRATIVO  </t>
    </r>
    <r>
      <rPr>
        <b/>
        <sz val="11"/>
        <rFont val="Arial"/>
        <family val="2"/>
      </rPr>
      <t>D</t>
    </r>
  </si>
  <si>
    <r>
      <t xml:space="preserve">AUXILIAR ADMINISTRATIVO  </t>
    </r>
    <r>
      <rPr>
        <b/>
        <sz val="11"/>
        <rFont val="Arial"/>
        <family val="2"/>
      </rPr>
      <t>E</t>
    </r>
  </si>
  <si>
    <r>
      <t xml:space="preserve">AUXILIAR ADMINISTRATIVO </t>
    </r>
    <r>
      <rPr>
        <b/>
        <sz val="11"/>
        <rFont val="Arial"/>
        <family val="2"/>
      </rPr>
      <t xml:space="preserve"> F</t>
    </r>
  </si>
  <si>
    <r>
      <t xml:space="preserve">AUXILIAR ADMINISTRATIVO  </t>
    </r>
    <r>
      <rPr>
        <b/>
        <sz val="11"/>
        <rFont val="Arial"/>
        <family val="2"/>
      </rPr>
      <t>G</t>
    </r>
  </si>
  <si>
    <r>
      <t>AUXILIAR ADMINISTRATIVO</t>
    </r>
    <r>
      <rPr>
        <b/>
        <sz val="14"/>
        <rFont val="Arial"/>
        <family val="2"/>
      </rPr>
      <t xml:space="preserve"> </t>
    </r>
    <r>
      <rPr>
        <b/>
        <sz val="11"/>
        <rFont val="Arial"/>
        <family val="2"/>
      </rPr>
      <t>H</t>
    </r>
  </si>
  <si>
    <r>
      <t xml:space="preserve">AUXILIAR ADMINISTRATIVO  </t>
    </r>
    <r>
      <rPr>
        <b/>
        <sz val="11"/>
        <rFont val="Arial"/>
        <family val="2"/>
      </rPr>
      <t>I</t>
    </r>
  </si>
  <si>
    <r>
      <t xml:space="preserve">AUXILIAR ADMINISTRATIVO  </t>
    </r>
    <r>
      <rPr>
        <b/>
        <sz val="11"/>
        <rFont val="Arial"/>
        <family val="2"/>
      </rPr>
      <t>J</t>
    </r>
  </si>
  <si>
    <r>
      <t xml:space="preserve">AUXILIAR ADMINISTRATIVO </t>
    </r>
    <r>
      <rPr>
        <b/>
        <sz val="11"/>
        <rFont val="Arial"/>
        <family val="2"/>
      </rPr>
      <t>K</t>
    </r>
  </si>
  <si>
    <r>
      <t xml:space="preserve">AUXILIAR ADMINISTRATIVO  </t>
    </r>
    <r>
      <rPr>
        <b/>
        <sz val="11"/>
        <rFont val="Arial"/>
        <family val="2"/>
      </rPr>
      <t>L</t>
    </r>
  </si>
  <si>
    <r>
      <t xml:space="preserve">AUXILIAR DE LIMPIEZA </t>
    </r>
    <r>
      <rPr>
        <b/>
        <sz val="11"/>
        <rFont val="Arial"/>
        <family val="2"/>
      </rPr>
      <t>A</t>
    </r>
  </si>
  <si>
    <r>
      <t xml:space="preserve">AUXILIAR DE LIMPIEZA </t>
    </r>
    <r>
      <rPr>
        <b/>
        <sz val="11"/>
        <rFont val="Arial"/>
        <family val="2"/>
      </rPr>
      <t>B</t>
    </r>
  </si>
  <si>
    <r>
      <t xml:space="preserve">AUXILIAR DE LIMPIEZA </t>
    </r>
    <r>
      <rPr>
        <b/>
        <sz val="11"/>
        <rFont val="Arial"/>
        <family val="2"/>
      </rPr>
      <t>C</t>
    </r>
  </si>
  <si>
    <r>
      <t xml:space="preserve">AUXILIAR DE LIMPIEZA </t>
    </r>
    <r>
      <rPr>
        <b/>
        <sz val="11"/>
        <rFont val="Arial"/>
        <family val="2"/>
      </rPr>
      <t>D</t>
    </r>
  </si>
  <si>
    <r>
      <t xml:space="preserve">AUXILIAR DE LIMPIEZA </t>
    </r>
    <r>
      <rPr>
        <b/>
        <sz val="11"/>
        <rFont val="Arial"/>
        <family val="2"/>
      </rPr>
      <t>E</t>
    </r>
  </si>
  <si>
    <t xml:space="preserve">INTENDENTE </t>
  </si>
  <si>
    <r>
      <t xml:space="preserve">JARDINERO </t>
    </r>
    <r>
      <rPr>
        <b/>
        <sz val="11"/>
        <rFont val="Arial"/>
        <family val="2"/>
      </rPr>
      <t>A</t>
    </r>
  </si>
  <si>
    <r>
      <t xml:space="preserve">JARDINERO </t>
    </r>
    <r>
      <rPr>
        <b/>
        <sz val="11"/>
        <rFont val="Arial"/>
        <family val="2"/>
      </rPr>
      <t>B</t>
    </r>
  </si>
  <si>
    <r>
      <t>CHOFER RECOLECTOR</t>
    </r>
    <r>
      <rPr>
        <b/>
        <sz val="10"/>
        <rFont val="Arial"/>
        <family val="2"/>
      </rPr>
      <t xml:space="preserve"> A</t>
    </r>
  </si>
  <si>
    <r>
      <t>CHOFER RECOLECTOR</t>
    </r>
    <r>
      <rPr>
        <b/>
        <sz val="10"/>
        <rFont val="Arial"/>
        <family val="2"/>
      </rPr>
      <t xml:space="preserve"> B</t>
    </r>
  </si>
  <si>
    <r>
      <t xml:space="preserve">BOMBERO </t>
    </r>
    <r>
      <rPr>
        <b/>
        <sz val="10"/>
        <rFont val="Arial"/>
        <family val="2"/>
      </rPr>
      <t>A</t>
    </r>
  </si>
  <si>
    <r>
      <t xml:space="preserve">BOMBERO </t>
    </r>
    <r>
      <rPr>
        <b/>
        <sz val="10"/>
        <rFont val="Arial"/>
        <family val="2"/>
      </rPr>
      <t>B</t>
    </r>
  </si>
  <si>
    <t>DIRECTOR SEGURIDAD PÚBLICA</t>
  </si>
  <si>
    <t>COMANDANTE</t>
  </si>
  <si>
    <r>
      <t xml:space="preserve">OFICIAL PATRULLERO </t>
    </r>
    <r>
      <rPr>
        <b/>
        <sz val="11"/>
        <rFont val="Arial"/>
        <family val="2"/>
      </rPr>
      <t>A</t>
    </r>
  </si>
  <si>
    <r>
      <t xml:space="preserve">OFICIAL PATRULLERO </t>
    </r>
    <r>
      <rPr>
        <b/>
        <sz val="11"/>
        <rFont val="Arial"/>
        <family val="2"/>
      </rPr>
      <t>C</t>
    </r>
  </si>
  <si>
    <r>
      <t xml:space="preserve">OFICIAL </t>
    </r>
    <r>
      <rPr>
        <b/>
        <sz val="11"/>
        <rFont val="Arial"/>
        <family val="2"/>
      </rPr>
      <t>A</t>
    </r>
  </si>
  <si>
    <t>TOTAL DE PLAZAS</t>
  </si>
  <si>
    <t>ELABORÓ</t>
  </si>
  <si>
    <t>Vo.Bo.</t>
  </si>
  <si>
    <t>AUTORIZÓ</t>
  </si>
  <si>
    <t>LIC. HANS ALBERTO ATRIANO RODRÌGUEZ</t>
  </si>
  <si>
    <t>C. OLGA LIDIA CUAPIO GARZA</t>
  </si>
  <si>
    <t>LIC. JUAN CARLOS MENDIETA LIRA</t>
  </si>
  <si>
    <t>TESRERO MUNICIPAL</t>
  </si>
  <si>
    <t>SÍNDICO MUNICIPAL</t>
  </si>
  <si>
    <t>PRESIDENTE MUNICIPAL CONSTITUCIONAL</t>
  </si>
  <si>
    <t xml:space="preserve">INSTANCIA DE LA MUJER </t>
  </si>
  <si>
    <r>
      <t xml:space="preserve">SUPERVISOR </t>
    </r>
    <r>
      <rPr>
        <b/>
        <sz val="11"/>
        <rFont val="Arial"/>
        <family val="2"/>
      </rPr>
      <t>C</t>
    </r>
  </si>
  <si>
    <r>
      <t>OFICAL PATRULLERO</t>
    </r>
    <r>
      <rPr>
        <b/>
        <sz val="10"/>
        <rFont val="Arial"/>
        <family val="2"/>
      </rPr>
      <t xml:space="preserve"> B</t>
    </r>
  </si>
  <si>
    <t>OFICIAL F</t>
  </si>
  <si>
    <t>OFICIAL G</t>
  </si>
  <si>
    <r>
      <t>OFICIAL</t>
    </r>
    <r>
      <rPr>
        <b/>
        <sz val="10"/>
        <rFont val="Arial"/>
        <family val="2"/>
      </rPr>
      <t xml:space="preserve"> B</t>
    </r>
  </si>
  <si>
    <t>OFICIAL C</t>
  </si>
  <si>
    <t>OFICIAL D</t>
  </si>
  <si>
    <t>OFICIAL E</t>
  </si>
  <si>
    <t>OFICIAL H</t>
  </si>
  <si>
    <t>OFICIAL PATRULLERO D</t>
  </si>
  <si>
    <t>COMUNICACIÒN SOCIAL</t>
  </si>
  <si>
    <t>EVENTUALES</t>
  </si>
  <si>
    <r>
      <t xml:space="preserve">AUXILIAR ADMINISTRATIVO </t>
    </r>
    <r>
      <rPr>
        <b/>
        <sz val="10"/>
        <rFont val="Arial"/>
        <family val="2"/>
      </rPr>
      <t>M</t>
    </r>
  </si>
  <si>
    <t>PERCEPCIONES VARIABLES</t>
  </si>
  <si>
    <t>PERCEPCIONES FIJAS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</si>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</sst>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4" fontId="3" fillId="2" borderId="0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4" fontId="3" fillId="2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right" vertical="center"/>
    </xf>
    <xf numFmtId="164" fontId="3" fillId="3" borderId="0" xfId="1" applyNumberFormat="1" applyFont="1" applyFill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9" xfId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4" fontId="4" fillId="4" borderId="4" xfId="1" applyNumberFormat="1" applyFont="1" applyFill="1" applyBorder="1" applyAlignment="1">
      <alignment horizontal="center" vertical="center"/>
    </xf>
    <xf numFmtId="4" fontId="4" fillId="4" borderId="5" xfId="1" applyNumberFormat="1" applyFont="1" applyFill="1" applyBorder="1" applyAlignment="1">
      <alignment horizontal="center" vertical="center"/>
    </xf>
    <xf numFmtId="4" fontId="4" fillId="4" borderId="6" xfId="1" applyNumberFormat="1" applyFont="1" applyFill="1" applyBorder="1" applyAlignment="1">
      <alignment horizontal="center" vertical="center"/>
    </xf>
    <xf numFmtId="4" fontId="4" fillId="4" borderId="8" xfId="1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4" fontId="4" fillId="4" borderId="3" xfId="1" applyNumberFormat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/>
    </xf>
    <xf numFmtId="4" fontId="4" fillId="4" borderId="7" xfId="1" applyNumberFormat="1" applyFont="1" applyFill="1" applyBorder="1" applyAlignment="1">
      <alignment horizontal="center" vertical="center" wrapText="1"/>
    </xf>
    <xf numFmtId="4" fontId="4" fillId="4" borderId="8" xfId="1" applyNumberFormat="1" applyFont="1" applyFill="1" applyBorder="1" applyAlignment="1">
      <alignment horizontal="center" vertical="center" wrapText="1"/>
    </xf>
    <xf numFmtId="4" fontId="4" fillId="4" borderId="3" xfId="1" applyNumberFormat="1" applyFont="1" applyFill="1" applyBorder="1" applyAlignment="1">
      <alignment vertical="center" wrapText="1"/>
    </xf>
    <xf numFmtId="4" fontId="4" fillId="4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~98851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73248</xdr:rowOff>
    </xdr:from>
    <xdr:to>
      <xdr:col>9</xdr:col>
      <xdr:colOff>187613</xdr:colOff>
      <xdr:row>5</xdr:row>
      <xdr:rowOff>171008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28625" y="273273"/>
          <a:ext cx="8712488" cy="897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MX" sz="1400" b="1" i="0" strike="noStrike">
              <a:solidFill>
                <a:srgbClr val="000000"/>
              </a:solidFill>
              <a:latin typeface="Arial"/>
              <a:cs typeface="Arial"/>
            </a:rPr>
            <a:t>MUNICIPIO</a:t>
          </a:r>
          <a:r>
            <a:rPr lang="es-MX" sz="1400" b="1" i="0" strike="noStrike" baseline="0">
              <a:solidFill>
                <a:srgbClr val="000000"/>
              </a:solidFill>
              <a:latin typeface="Arial"/>
              <a:cs typeface="Arial"/>
            </a:rPr>
            <a:t> DE  SAN FRANCISCO TETLANOHCAN, TLAXCALA</a:t>
          </a:r>
        </a:p>
        <a:p>
          <a:pPr algn="ctr" rtl="0">
            <a:defRPr sz="1000"/>
          </a:pPr>
          <a:r>
            <a:rPr lang="es-MX" sz="1400" b="1" i="0" strike="noStrike" baseline="0">
              <a:solidFill>
                <a:srgbClr val="000000"/>
              </a:solidFill>
              <a:latin typeface="Arial"/>
              <a:cs typeface="Arial"/>
            </a:rPr>
            <a:t>TABULADOR DE SUELDOS Y SALARIOS PARA EL EJERCICIO FISCAL 2020</a:t>
          </a: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251496</xdr:colOff>
      <xdr:row>0</xdr:row>
      <xdr:rowOff>168127</xdr:rowOff>
    </xdr:from>
    <xdr:to>
      <xdr:col>1</xdr:col>
      <xdr:colOff>647700</xdr:colOff>
      <xdr:row>5</xdr:row>
      <xdr:rowOff>176554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96" y="168127"/>
          <a:ext cx="824829" cy="10085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Computadora%20Anterior\Desktop\MUNICIPIO%20DE%20TETLANOHCAN\EJERCICIO%202019\PBR%20FINAL\PBR%202019\PBR%202019\PRESUPUESTO\PLANTILLA%20PERSONAL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PERSONAL neto 170 GENTES"/>
      <sheetName val="PERSONAL neto 160 GENTES  APOYO"/>
      <sheetName val="PLANTILLA"/>
      <sheetName val="PERSONAL neto REAL INCREMENTOS"/>
      <sheetName val="ANALISIS DE RECURSOS"/>
    </sheetNames>
    <sheetDataSet>
      <sheetData sheetId="0"/>
      <sheetData sheetId="1"/>
      <sheetData sheetId="2"/>
      <sheetData sheetId="3">
        <row r="13">
          <cell r="A13">
            <v>1</v>
          </cell>
          <cell r="J13" t="str">
            <v>PRESIDENTE MUNICIPAL</v>
          </cell>
        </row>
        <row r="16">
          <cell r="J16" t="str">
            <v>GOBERNACIÓN</v>
          </cell>
        </row>
        <row r="19">
          <cell r="J19" t="str">
            <v>CRONISTA</v>
          </cell>
        </row>
        <row r="22">
          <cell r="J22" t="str">
            <v>ENCARGADA TIENDA DICONSA</v>
          </cell>
        </row>
        <row r="27">
          <cell r="J27" t="str">
            <v>SINDICO MUNICIPAL</v>
          </cell>
          <cell r="U27">
            <v>0</v>
          </cell>
          <cell r="AC27">
            <v>18834.669999999998</v>
          </cell>
        </row>
        <row r="28">
          <cell r="U28">
            <v>0</v>
          </cell>
        </row>
        <row r="29">
          <cell r="U29">
            <v>0</v>
          </cell>
        </row>
        <row r="34">
          <cell r="U34">
            <v>0</v>
          </cell>
        </row>
        <row r="42">
          <cell r="J42" t="str">
            <v>TESORERO MUNICIPAL</v>
          </cell>
        </row>
        <row r="47">
          <cell r="J47" t="str">
            <v>AUX. DE INFORMATICA</v>
          </cell>
        </row>
        <row r="48">
          <cell r="J48" t="str">
            <v>CAJERA</v>
          </cell>
        </row>
        <row r="52">
          <cell r="J52" t="str">
            <v>SECRETARIO DEL AYUNTAMIENTO</v>
          </cell>
        </row>
        <row r="62">
          <cell r="U62">
            <v>0</v>
          </cell>
        </row>
        <row r="64">
          <cell r="U64">
            <v>0</v>
          </cell>
        </row>
        <row r="92">
          <cell r="J92" t="str">
            <v>AUXILIAR DE ELECTRICISTA</v>
          </cell>
        </row>
        <row r="110">
          <cell r="J110" t="str">
            <v>OFICIAL DEL REGISTRO CIVIL</v>
          </cell>
        </row>
        <row r="114">
          <cell r="U114">
            <v>0</v>
          </cell>
        </row>
        <row r="115">
          <cell r="U115">
            <v>0</v>
          </cell>
        </row>
        <row r="120">
          <cell r="U120">
            <v>0</v>
          </cell>
        </row>
        <row r="121">
          <cell r="U121">
            <v>0</v>
          </cell>
        </row>
        <row r="122">
          <cell r="U122">
            <v>0</v>
          </cell>
        </row>
        <row r="129">
          <cell r="U129">
            <v>0</v>
          </cell>
        </row>
        <row r="132">
          <cell r="U132">
            <v>0</v>
          </cell>
        </row>
        <row r="135">
          <cell r="U135">
            <v>0</v>
          </cell>
        </row>
        <row r="138">
          <cell r="J138" t="str">
            <v>RESPONSABLE UBR</v>
          </cell>
          <cell r="U138">
            <v>0</v>
          </cell>
        </row>
        <row r="143">
          <cell r="U143">
            <v>0</v>
          </cell>
        </row>
        <row r="144">
          <cell r="U144">
            <v>0</v>
          </cell>
        </row>
        <row r="150">
          <cell r="U150">
            <v>0</v>
          </cell>
        </row>
        <row r="152">
          <cell r="J152" t="str">
            <v>FONTANERO</v>
          </cell>
          <cell r="U152">
            <v>0</v>
          </cell>
        </row>
        <row r="158">
          <cell r="U158">
            <v>0</v>
          </cell>
        </row>
        <row r="159">
          <cell r="U159">
            <v>0</v>
          </cell>
        </row>
        <row r="165">
          <cell r="U165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4"/>
  <sheetViews>
    <sheetView tabSelected="1" workbookViewId="0">
      <selection activeCell="F15" sqref="F15"/>
    </sheetView>
  </sheetViews>
  <sheetFormatPr baseColWidth="10" defaultColWidth="9.140625" defaultRowHeight="12.75" x14ac:dyDescent="0.25"/>
  <cols>
    <col min="1" max="1" width="6.42578125" style="19" customWidth="1"/>
    <col min="2" max="2" width="21.85546875" style="24" customWidth="1"/>
    <col min="3" max="3" width="14.85546875" style="25" bestFit="1" customWidth="1"/>
    <col min="4" max="4" width="19.42578125" style="30" customWidth="1"/>
    <col min="5" max="5" width="13.140625" style="30" customWidth="1"/>
    <col min="6" max="6" width="23" style="30" customWidth="1"/>
    <col min="7" max="7" width="22.28515625" style="30" customWidth="1"/>
    <col min="8" max="8" width="19.28515625" style="10" customWidth="1"/>
    <col min="9" max="9" width="18.140625" style="10" hidden="1" customWidth="1"/>
    <col min="10" max="10" width="23.85546875" style="10" customWidth="1"/>
    <col min="11" max="11" width="0" style="4" hidden="1" customWidth="1"/>
    <col min="12" max="12" width="16.42578125" style="4" hidden="1" customWidth="1"/>
    <col min="13" max="17" width="0" style="4" hidden="1" customWidth="1"/>
    <col min="18" max="18" width="23.85546875" style="10" hidden="1" customWidth="1"/>
    <col min="19" max="101" width="9.140625" style="4"/>
    <col min="102" max="16384" width="9.140625" style="5"/>
  </cols>
  <sheetData>
    <row r="1" spans="1:18" ht="15.75" customHeight="1" x14ac:dyDescent="0.25">
      <c r="A1" s="1"/>
      <c r="B1" s="21"/>
      <c r="C1" s="21"/>
      <c r="D1" s="28"/>
      <c r="E1" s="28"/>
      <c r="F1" s="28"/>
      <c r="G1" s="28"/>
      <c r="H1" s="2"/>
      <c r="I1" s="2"/>
      <c r="J1" s="2"/>
      <c r="K1" s="3"/>
      <c r="L1" s="3"/>
      <c r="M1" s="3"/>
      <c r="N1" s="3"/>
      <c r="O1" s="3"/>
      <c r="P1" s="3"/>
      <c r="Q1" s="3"/>
      <c r="R1" s="2"/>
    </row>
    <row r="2" spans="1:18" ht="15.75" customHeight="1" x14ac:dyDescent="0.25">
      <c r="A2" s="6"/>
      <c r="B2" s="22"/>
      <c r="C2" s="23"/>
      <c r="D2" s="29"/>
      <c r="E2" s="29"/>
      <c r="F2" s="29"/>
      <c r="G2" s="29"/>
      <c r="H2" s="7"/>
      <c r="I2" s="7"/>
      <c r="J2" s="7"/>
      <c r="K2" s="3"/>
      <c r="L2" s="3"/>
      <c r="M2" s="3"/>
      <c r="N2" s="3"/>
      <c r="O2" s="3"/>
      <c r="P2" s="3"/>
      <c r="Q2" s="3"/>
      <c r="R2" s="7"/>
    </row>
    <row r="3" spans="1:18" ht="15.75" customHeight="1" x14ac:dyDescent="0.25">
      <c r="A3" s="8"/>
      <c r="B3" s="22"/>
      <c r="C3" s="23"/>
      <c r="D3" s="29"/>
      <c r="E3" s="29"/>
      <c r="F3" s="29"/>
      <c r="G3" s="29"/>
      <c r="H3" s="7"/>
      <c r="I3" s="7"/>
      <c r="J3" s="7"/>
      <c r="K3" s="3"/>
      <c r="L3" s="3"/>
      <c r="M3" s="3"/>
      <c r="N3" s="3"/>
      <c r="O3" s="3"/>
      <c r="P3" s="3"/>
      <c r="Q3" s="3"/>
      <c r="R3" s="7"/>
    </row>
    <row r="4" spans="1:18" ht="15.75" customHeight="1" x14ac:dyDescent="0.25">
      <c r="A4" s="8"/>
      <c r="B4" s="22"/>
      <c r="C4" s="23"/>
      <c r="D4" s="29"/>
      <c r="E4" s="29"/>
      <c r="F4" s="29"/>
      <c r="G4" s="29"/>
      <c r="H4" s="7"/>
      <c r="I4" s="7"/>
      <c r="J4" s="7"/>
      <c r="K4" s="3"/>
      <c r="L4" s="3"/>
      <c r="M4" s="3"/>
      <c r="N4" s="3"/>
      <c r="O4" s="3"/>
      <c r="P4" s="3"/>
      <c r="Q4" s="3"/>
      <c r="R4" s="7"/>
    </row>
    <row r="5" spans="1:18" ht="15.75" customHeight="1" x14ac:dyDescent="0.25">
      <c r="A5" s="8"/>
      <c r="B5" s="22"/>
      <c r="C5" s="23"/>
      <c r="D5" s="29"/>
      <c r="E5" s="29"/>
      <c r="F5" s="29"/>
      <c r="G5" s="29"/>
      <c r="H5" s="7"/>
      <c r="I5" s="7"/>
      <c r="J5" s="7"/>
      <c r="K5" s="3"/>
      <c r="L5" s="3"/>
      <c r="M5" s="3"/>
      <c r="N5" s="3"/>
      <c r="O5" s="3"/>
      <c r="P5" s="3"/>
      <c r="Q5" s="3"/>
      <c r="R5" s="7"/>
    </row>
    <row r="6" spans="1:18" ht="36.75" customHeight="1" x14ac:dyDescent="0.25">
      <c r="A6" s="9"/>
    </row>
    <row r="7" spans="1:18" s="11" customFormat="1" ht="23.25" customHeight="1" x14ac:dyDescent="0.25">
      <c r="A7" s="39" t="s">
        <v>0</v>
      </c>
      <c r="B7" s="40" t="s">
        <v>1</v>
      </c>
      <c r="C7" s="40" t="s">
        <v>2</v>
      </c>
      <c r="D7" s="38" t="s">
        <v>93</v>
      </c>
      <c r="E7" s="38"/>
      <c r="F7" s="35" t="s">
        <v>92</v>
      </c>
      <c r="G7" s="36"/>
      <c r="H7" s="36"/>
      <c r="I7" s="36"/>
      <c r="J7" s="37"/>
      <c r="R7" s="33" t="s">
        <v>4</v>
      </c>
    </row>
    <row r="8" spans="1:18" s="12" customFormat="1" ht="36" customHeight="1" x14ac:dyDescent="0.25">
      <c r="A8" s="41"/>
      <c r="B8" s="42"/>
      <c r="C8" s="42"/>
      <c r="D8" s="43" t="s">
        <v>3</v>
      </c>
      <c r="E8" s="43" t="s">
        <v>94</v>
      </c>
      <c r="F8" s="43" t="s">
        <v>5</v>
      </c>
      <c r="G8" s="43" t="s">
        <v>6</v>
      </c>
      <c r="H8" s="43" t="s">
        <v>7</v>
      </c>
      <c r="I8" s="44" t="s">
        <v>8</v>
      </c>
      <c r="J8" s="45" t="s">
        <v>9</v>
      </c>
      <c r="R8" s="34" t="s">
        <v>4</v>
      </c>
    </row>
    <row r="9" spans="1:18" s="12" customFormat="1" ht="29.25" customHeight="1" x14ac:dyDescent="0.25">
      <c r="A9" s="13">
        <v>1</v>
      </c>
      <c r="B9" s="14" t="str">
        <f>[1]PLANTILLA!J13</f>
        <v>PRESIDENTE MUNICIPAL</v>
      </c>
      <c r="C9" s="14">
        <v>1</v>
      </c>
      <c r="D9" s="15">
        <v>43951.26</v>
      </c>
      <c r="E9" s="15"/>
      <c r="F9" s="15">
        <v>0</v>
      </c>
      <c r="G9" s="15">
        <v>0</v>
      </c>
      <c r="H9" s="15">
        <v>0</v>
      </c>
      <c r="I9" s="15">
        <v>0</v>
      </c>
      <c r="J9" s="15">
        <f t="shared" ref="J9:J72" si="0">+D9+F9+G9+H9</f>
        <v>43951.26</v>
      </c>
      <c r="L9" s="12">
        <f>+D9/2</f>
        <v>21975.63</v>
      </c>
      <c r="R9" s="15">
        <f t="shared" ref="R9:R73" si="1">+J9*12</f>
        <v>527415.12</v>
      </c>
    </row>
    <row r="10" spans="1:18" s="4" customFormat="1" ht="26.25" customHeight="1" x14ac:dyDescent="0.25">
      <c r="A10" s="13">
        <v>2</v>
      </c>
      <c r="B10" s="14" t="str">
        <f>[1]PLANTILLA!J27</f>
        <v>SINDICO MUNICIPAL</v>
      </c>
      <c r="C10" s="14">
        <v>1</v>
      </c>
      <c r="D10" s="15">
        <v>37669.339999999997</v>
      </c>
      <c r="E10" s="15"/>
      <c r="F10" s="15">
        <v>0</v>
      </c>
      <c r="G10" s="15">
        <v>0</v>
      </c>
      <c r="H10" s="15">
        <v>0</v>
      </c>
      <c r="I10" s="15">
        <f>[1]PLANTILLA!U27</f>
        <v>0</v>
      </c>
      <c r="J10" s="15">
        <f t="shared" si="0"/>
        <v>37669.339999999997</v>
      </c>
      <c r="K10" s="13">
        <f>[1]PLANTILLA!AB27</f>
        <v>0</v>
      </c>
      <c r="L10" s="13">
        <f>[1]PLANTILLA!AC27</f>
        <v>18834.669999999998</v>
      </c>
      <c r="M10" s="13">
        <f>[1]PLANTILLA!AD27</f>
        <v>0</v>
      </c>
      <c r="N10" s="13">
        <f>[1]PLANTILLA!AE27</f>
        <v>0</v>
      </c>
      <c r="O10" s="13">
        <f>[1]PLANTILLA!AF27</f>
        <v>0</v>
      </c>
      <c r="P10" s="13">
        <f>[1]PLANTILLA!AG27</f>
        <v>0</v>
      </c>
      <c r="Q10" s="13">
        <f>[1]PLANTILLA!AH27</f>
        <v>0</v>
      </c>
      <c r="R10" s="15">
        <f t="shared" si="1"/>
        <v>452032.07999999996</v>
      </c>
    </row>
    <row r="11" spans="1:18" s="4" customFormat="1" ht="24" customHeight="1" x14ac:dyDescent="0.25">
      <c r="A11" s="13">
        <v>3</v>
      </c>
      <c r="B11" s="14" t="s">
        <v>10</v>
      </c>
      <c r="C11" s="14">
        <v>6</v>
      </c>
      <c r="D11" s="15">
        <v>26421.62</v>
      </c>
      <c r="E11" s="15"/>
      <c r="F11" s="15">
        <v>0</v>
      </c>
      <c r="G11" s="15">
        <v>0</v>
      </c>
      <c r="H11" s="15">
        <v>0</v>
      </c>
      <c r="I11" s="15">
        <f>[1]PLANTILLA!U34</f>
        <v>0</v>
      </c>
      <c r="J11" s="15">
        <f t="shared" si="0"/>
        <v>26421.62</v>
      </c>
      <c r="L11" s="12">
        <f>+D11/2</f>
        <v>13210.81</v>
      </c>
      <c r="R11" s="15">
        <f t="shared" si="1"/>
        <v>317059.44</v>
      </c>
    </row>
    <row r="12" spans="1:18" s="4" customFormat="1" ht="36.75" customHeight="1" x14ac:dyDescent="0.25">
      <c r="A12" s="13">
        <v>4</v>
      </c>
      <c r="B12" s="14" t="str">
        <f>[1]PLANTILLA!J52</f>
        <v>SECRETARIO DEL AYUNTAMIENTO</v>
      </c>
      <c r="C12" s="14">
        <v>1</v>
      </c>
      <c r="D12" s="15">
        <v>18722.740000000002</v>
      </c>
      <c r="E12" s="15"/>
      <c r="F12" s="15">
        <v>936.13700000000006</v>
      </c>
      <c r="G12" s="15">
        <v>2340.3425000000002</v>
      </c>
      <c r="H12" s="15">
        <v>1560.2283333333335</v>
      </c>
      <c r="I12" s="15">
        <v>0</v>
      </c>
      <c r="J12" s="15">
        <f t="shared" si="0"/>
        <v>23559.447833333332</v>
      </c>
      <c r="L12" s="12">
        <f>+D12/2</f>
        <v>9361.3700000000008</v>
      </c>
      <c r="R12" s="15">
        <f t="shared" si="1"/>
        <v>282713.37399999995</v>
      </c>
    </row>
    <row r="13" spans="1:18" s="4" customFormat="1" ht="41.25" customHeight="1" x14ac:dyDescent="0.25">
      <c r="A13" s="13">
        <v>5</v>
      </c>
      <c r="B13" s="14" t="str">
        <f>[1]PLANTILLA!J42</f>
        <v>TESORERO MUNICIPAL</v>
      </c>
      <c r="C13" s="14">
        <v>1</v>
      </c>
      <c r="D13" s="15">
        <v>27729.16</v>
      </c>
      <c r="E13" s="15"/>
      <c r="F13" s="15">
        <v>1386.4579999999999</v>
      </c>
      <c r="G13" s="15">
        <v>3466.145</v>
      </c>
      <c r="H13" s="15">
        <v>2310.7633333333333</v>
      </c>
      <c r="I13" s="15">
        <v>0</v>
      </c>
      <c r="J13" s="15">
        <f t="shared" si="0"/>
        <v>34892.526333333335</v>
      </c>
      <c r="L13" s="12">
        <f>+D13/2</f>
        <v>13864.58</v>
      </c>
      <c r="R13" s="15">
        <f t="shared" si="1"/>
        <v>418710.31599999999</v>
      </c>
    </row>
    <row r="14" spans="1:18" s="4" customFormat="1" ht="29.25" customHeight="1" x14ac:dyDescent="0.25">
      <c r="A14" s="13">
        <v>6</v>
      </c>
      <c r="B14" s="14" t="s">
        <v>11</v>
      </c>
      <c r="C14" s="14">
        <v>1</v>
      </c>
      <c r="D14" s="15">
        <v>23809.200000000001</v>
      </c>
      <c r="E14" s="15"/>
      <c r="F14" s="15">
        <v>1190.46</v>
      </c>
      <c r="G14" s="15">
        <v>2976.15</v>
      </c>
      <c r="H14" s="15">
        <v>1984.1000000000001</v>
      </c>
      <c r="I14" s="15">
        <v>0</v>
      </c>
      <c r="J14" s="15">
        <f t="shared" si="0"/>
        <v>29959.91</v>
      </c>
      <c r="L14" s="12">
        <f>+D14/2</f>
        <v>11904.6</v>
      </c>
      <c r="R14" s="15">
        <f t="shared" si="1"/>
        <v>359518.92</v>
      </c>
    </row>
    <row r="15" spans="1:18" s="4" customFormat="1" ht="24" customHeight="1" x14ac:dyDescent="0.25">
      <c r="A15" s="13">
        <v>7</v>
      </c>
      <c r="B15" s="14" t="s">
        <v>12</v>
      </c>
      <c r="C15" s="14">
        <v>1</v>
      </c>
      <c r="D15" s="15">
        <v>18722.740000000002</v>
      </c>
      <c r="E15" s="15"/>
      <c r="F15" s="15">
        <v>936.13700000000006</v>
      </c>
      <c r="G15" s="15">
        <v>2340.3425000000002</v>
      </c>
      <c r="H15" s="15">
        <v>1560.2283333333335</v>
      </c>
      <c r="I15" s="15">
        <v>0</v>
      </c>
      <c r="J15" s="15">
        <f t="shared" si="0"/>
        <v>23559.447833333332</v>
      </c>
      <c r="L15" s="12"/>
      <c r="R15" s="15">
        <f t="shared" si="1"/>
        <v>282713.37399999995</v>
      </c>
    </row>
    <row r="16" spans="1:18" s="12" customFormat="1" ht="36" customHeight="1" x14ac:dyDescent="0.25">
      <c r="A16" s="13">
        <v>8</v>
      </c>
      <c r="B16" s="14" t="s">
        <v>13</v>
      </c>
      <c r="C16" s="14">
        <v>1</v>
      </c>
      <c r="D16" s="15">
        <v>19994.36</v>
      </c>
      <c r="E16" s="15"/>
      <c r="F16" s="15">
        <v>999.71799999999996</v>
      </c>
      <c r="G16" s="15">
        <v>2499.2949999999996</v>
      </c>
      <c r="H16" s="15">
        <v>1666.1966666666667</v>
      </c>
      <c r="I16" s="15">
        <v>0</v>
      </c>
      <c r="J16" s="15">
        <f t="shared" si="0"/>
        <v>25159.569666666666</v>
      </c>
      <c r="L16" s="12">
        <f>9477.03*2</f>
        <v>18954.060000000001</v>
      </c>
      <c r="R16" s="15">
        <f t="shared" si="1"/>
        <v>301914.83600000001</v>
      </c>
    </row>
    <row r="17" spans="1:18" s="4" customFormat="1" ht="32.25" customHeight="1" x14ac:dyDescent="0.25">
      <c r="A17" s="13">
        <v>9</v>
      </c>
      <c r="B17" s="14" t="s">
        <v>14</v>
      </c>
      <c r="C17" s="14">
        <v>1</v>
      </c>
      <c r="D17" s="15">
        <v>17451.12</v>
      </c>
      <c r="E17" s="15"/>
      <c r="F17" s="15">
        <v>872.55599999999993</v>
      </c>
      <c r="G17" s="15">
        <v>2181.39</v>
      </c>
      <c r="H17" s="15">
        <v>1454.26</v>
      </c>
      <c r="I17" s="15">
        <v>0</v>
      </c>
      <c r="J17" s="15">
        <f t="shared" si="0"/>
        <v>21959.325999999997</v>
      </c>
      <c r="L17" s="12">
        <f>8205.41*2</f>
        <v>16410.82</v>
      </c>
      <c r="R17" s="15">
        <f>+J17*12</f>
        <v>263511.91199999995</v>
      </c>
    </row>
    <row r="18" spans="1:18" s="12" customFormat="1" ht="52.5" customHeight="1" x14ac:dyDescent="0.25">
      <c r="A18" s="13">
        <v>10</v>
      </c>
      <c r="B18" s="14" t="str">
        <f>[1]PLANTILLA!J16</f>
        <v>GOBERNACIÓN</v>
      </c>
      <c r="C18" s="14">
        <v>1</v>
      </c>
      <c r="D18" s="15">
        <v>18722.740000000002</v>
      </c>
      <c r="E18" s="15"/>
      <c r="F18" s="15">
        <v>936.13700000000006</v>
      </c>
      <c r="G18" s="15">
        <v>2340.3425000000002</v>
      </c>
      <c r="H18" s="15">
        <v>1560.2283333333335</v>
      </c>
      <c r="I18" s="15">
        <v>0</v>
      </c>
      <c r="J18" s="15">
        <f t="shared" si="0"/>
        <v>23559.447833333332</v>
      </c>
      <c r="L18" s="12">
        <f>+D18/2</f>
        <v>9361.3700000000008</v>
      </c>
      <c r="R18" s="15">
        <f t="shared" si="1"/>
        <v>282713.37399999995</v>
      </c>
    </row>
    <row r="19" spans="1:18" s="4" customFormat="1" ht="24" customHeight="1" x14ac:dyDescent="0.25">
      <c r="A19" s="13">
        <v>11</v>
      </c>
      <c r="B19" s="14" t="str">
        <f>[1]PLANTILLA!J19</f>
        <v>CRONISTA</v>
      </c>
      <c r="C19" s="14">
        <v>1</v>
      </c>
      <c r="D19" s="15">
        <v>6179.46</v>
      </c>
      <c r="E19" s="15"/>
      <c r="F19" s="15">
        <v>308.97300000000001</v>
      </c>
      <c r="G19" s="15">
        <v>772.4325</v>
      </c>
      <c r="H19" s="15">
        <v>514.95500000000004</v>
      </c>
      <c r="I19" s="15">
        <v>0</v>
      </c>
      <c r="J19" s="15">
        <f t="shared" si="0"/>
        <v>7775.8204999999998</v>
      </c>
      <c r="L19" s="12">
        <f>+D19/2</f>
        <v>3089.73</v>
      </c>
      <c r="R19" s="15">
        <f t="shared" si="1"/>
        <v>93309.84599999999</v>
      </c>
    </row>
    <row r="20" spans="1:18" s="4" customFormat="1" ht="24" customHeight="1" x14ac:dyDescent="0.25">
      <c r="A20" s="13">
        <v>12</v>
      </c>
      <c r="B20" s="14" t="s">
        <v>15</v>
      </c>
      <c r="C20" s="14">
        <v>1</v>
      </c>
      <c r="D20" s="15">
        <v>8715.8799999999992</v>
      </c>
      <c r="E20" s="15"/>
      <c r="F20" s="15">
        <v>435.79399999999993</v>
      </c>
      <c r="G20" s="15">
        <v>1089.4849999999999</v>
      </c>
      <c r="H20" s="15">
        <v>726.32333333333327</v>
      </c>
      <c r="I20" s="15">
        <v>0</v>
      </c>
      <c r="J20" s="15">
        <f t="shared" si="0"/>
        <v>10967.482333333333</v>
      </c>
      <c r="L20" s="12">
        <f>4415.51*2</f>
        <v>8831.02</v>
      </c>
      <c r="R20" s="15">
        <f t="shared" si="1"/>
        <v>131609.788</v>
      </c>
    </row>
    <row r="21" spans="1:18" s="4" customFormat="1" ht="41.25" customHeight="1" x14ac:dyDescent="0.25">
      <c r="A21" s="13">
        <v>13</v>
      </c>
      <c r="B21" s="14" t="s">
        <v>16</v>
      </c>
      <c r="C21" s="14">
        <v>1</v>
      </c>
      <c r="D21" s="15">
        <v>18722.740000000002</v>
      </c>
      <c r="E21" s="15"/>
      <c r="F21" s="15">
        <v>936.13700000000006</v>
      </c>
      <c r="G21" s="15">
        <v>2340.3425000000002</v>
      </c>
      <c r="H21" s="15">
        <v>1560.2283333333335</v>
      </c>
      <c r="I21" s="15">
        <f>[1]PLANTILLA!U150</f>
        <v>0</v>
      </c>
      <c r="J21" s="15">
        <f t="shared" si="0"/>
        <v>23559.447833333332</v>
      </c>
      <c r="L21" s="12">
        <f>+D21/2</f>
        <v>9361.3700000000008</v>
      </c>
      <c r="R21" s="15">
        <f t="shared" si="1"/>
        <v>282713.37399999995</v>
      </c>
    </row>
    <row r="22" spans="1:18" s="4" customFormat="1" ht="62.25" customHeight="1" x14ac:dyDescent="0.25">
      <c r="A22" s="13">
        <v>14</v>
      </c>
      <c r="B22" s="14" t="s">
        <v>17</v>
      </c>
      <c r="C22" s="14">
        <v>1</v>
      </c>
      <c r="D22" s="15">
        <v>17451.12</v>
      </c>
      <c r="E22" s="15"/>
      <c r="F22" s="15">
        <v>872.55599999999993</v>
      </c>
      <c r="G22" s="15">
        <v>2181.39</v>
      </c>
      <c r="H22" s="15">
        <v>0</v>
      </c>
      <c r="I22" s="15">
        <f>[1]PLANTILLA!U114</f>
        <v>0</v>
      </c>
      <c r="J22" s="15">
        <f t="shared" si="0"/>
        <v>20505.065999999999</v>
      </c>
      <c r="L22" s="12">
        <f>+D22/2</f>
        <v>8725.56</v>
      </c>
      <c r="R22" s="15">
        <f t="shared" si="1"/>
        <v>246060.79199999999</v>
      </c>
    </row>
    <row r="23" spans="1:18" s="4" customFormat="1" ht="28.5" customHeight="1" x14ac:dyDescent="0.25">
      <c r="A23" s="13">
        <v>15</v>
      </c>
      <c r="B23" s="14" t="s">
        <v>18</v>
      </c>
      <c r="C23" s="14">
        <v>2</v>
      </c>
      <c r="D23" s="15">
        <v>16179.5</v>
      </c>
      <c r="E23" s="15"/>
      <c r="F23" s="15">
        <v>808.97499999999991</v>
      </c>
      <c r="G23" s="15">
        <v>2022.4375000000002</v>
      </c>
      <c r="H23" s="15">
        <v>1348.2916666666667</v>
      </c>
      <c r="I23" s="15">
        <f>[1]PLANTILLA!U143</f>
        <v>0</v>
      </c>
      <c r="J23" s="15">
        <f t="shared" si="0"/>
        <v>20359.204166666666</v>
      </c>
      <c r="L23" s="12">
        <f>+D23/2</f>
        <v>8089.75</v>
      </c>
      <c r="R23" s="15">
        <f t="shared" si="1"/>
        <v>244310.45</v>
      </c>
    </row>
    <row r="24" spans="1:18" s="4" customFormat="1" ht="60" customHeight="1" x14ac:dyDescent="0.25">
      <c r="A24" s="13">
        <v>16</v>
      </c>
      <c r="B24" s="14" t="s">
        <v>19</v>
      </c>
      <c r="C24" s="14">
        <v>1</v>
      </c>
      <c r="D24" s="15">
        <v>13636.26</v>
      </c>
      <c r="E24" s="15"/>
      <c r="F24" s="15">
        <v>681.81299999999999</v>
      </c>
      <c r="G24" s="15">
        <v>1704.5325000000003</v>
      </c>
      <c r="H24" s="15">
        <v>1136.355</v>
      </c>
      <c r="I24" s="15">
        <v>0</v>
      </c>
      <c r="J24" s="15">
        <f t="shared" si="0"/>
        <v>17158.960500000001</v>
      </c>
      <c r="L24" s="12">
        <f>+D24/2</f>
        <v>6818.13</v>
      </c>
      <c r="R24" s="15">
        <f t="shared" si="1"/>
        <v>205907.52600000001</v>
      </c>
    </row>
    <row r="25" spans="1:18" s="4" customFormat="1" ht="32.25" customHeight="1" x14ac:dyDescent="0.25">
      <c r="A25" s="13">
        <v>17</v>
      </c>
      <c r="B25" s="14" t="s">
        <v>20</v>
      </c>
      <c r="C25" s="14">
        <v>1</v>
      </c>
      <c r="D25" s="15">
        <v>11124.84</v>
      </c>
      <c r="E25" s="15"/>
      <c r="F25" s="15">
        <v>556.24199999999996</v>
      </c>
      <c r="G25" s="15">
        <v>1390.6050000000002</v>
      </c>
      <c r="H25" s="15">
        <v>927.07</v>
      </c>
      <c r="I25" s="15">
        <f>[1]PLANTILLA!U132</f>
        <v>0</v>
      </c>
      <c r="J25" s="15">
        <f t="shared" si="0"/>
        <v>13998.757</v>
      </c>
      <c r="L25" s="12">
        <f>+D25/2</f>
        <v>5562.42</v>
      </c>
      <c r="R25" s="15">
        <f t="shared" si="1"/>
        <v>167985.084</v>
      </c>
    </row>
    <row r="26" spans="1:18" s="12" customFormat="1" ht="38.25" customHeight="1" x14ac:dyDescent="0.25">
      <c r="A26" s="13">
        <v>18</v>
      </c>
      <c r="B26" s="14" t="s">
        <v>21</v>
      </c>
      <c r="C26" s="14">
        <v>7</v>
      </c>
      <c r="D26" s="15">
        <v>8715.8799999999992</v>
      </c>
      <c r="E26" s="15"/>
      <c r="F26" s="15">
        <v>435.79399999999993</v>
      </c>
      <c r="G26" s="15">
        <v>1089.4849999999999</v>
      </c>
      <c r="H26" s="15">
        <v>726.32333333333327</v>
      </c>
      <c r="I26" s="15">
        <v>0</v>
      </c>
      <c r="J26" s="15">
        <f t="shared" si="0"/>
        <v>10967.482333333333</v>
      </c>
      <c r="L26" s="12">
        <f>4415.51*2</f>
        <v>8831.02</v>
      </c>
      <c r="R26" s="15">
        <f t="shared" si="1"/>
        <v>131609.788</v>
      </c>
    </row>
    <row r="27" spans="1:18" s="12" customFormat="1" ht="48.75" customHeight="1" x14ac:dyDescent="0.25">
      <c r="A27" s="13">
        <v>19</v>
      </c>
      <c r="B27" s="14" t="s">
        <v>22</v>
      </c>
      <c r="C27" s="14">
        <v>1</v>
      </c>
      <c r="D27" s="15">
        <v>8715.8799999999992</v>
      </c>
      <c r="E27" s="15"/>
      <c r="F27" s="15">
        <v>435.79399999999993</v>
      </c>
      <c r="G27" s="15">
        <v>1089.4849999999999</v>
      </c>
      <c r="H27" s="15">
        <v>726.32333333333327</v>
      </c>
      <c r="I27" s="15">
        <f>[1]PLANTILLA!U165</f>
        <v>0</v>
      </c>
      <c r="J27" s="15">
        <f t="shared" si="0"/>
        <v>10967.482333333333</v>
      </c>
      <c r="L27" s="12">
        <f t="shared" ref="L27:L37" si="2">+D27/2</f>
        <v>4357.9399999999996</v>
      </c>
      <c r="R27" s="15">
        <f t="shared" si="1"/>
        <v>131609.788</v>
      </c>
    </row>
    <row r="28" spans="1:18" s="12" customFormat="1" ht="48.75" customHeight="1" x14ac:dyDescent="0.25">
      <c r="A28" s="13">
        <v>20</v>
      </c>
      <c r="B28" s="14" t="s">
        <v>89</v>
      </c>
      <c r="C28" s="14">
        <v>1</v>
      </c>
      <c r="D28" s="15">
        <v>8715.8799999999992</v>
      </c>
      <c r="E28" s="15"/>
      <c r="F28" s="15">
        <v>435.79</v>
      </c>
      <c r="G28" s="15">
        <v>1089.49</v>
      </c>
      <c r="H28" s="15">
        <v>726.32</v>
      </c>
      <c r="I28" s="15"/>
      <c r="J28" s="15">
        <f t="shared" si="0"/>
        <v>10967.48</v>
      </c>
      <c r="L28" s="12">
        <f t="shared" si="2"/>
        <v>4357.9399999999996</v>
      </c>
      <c r="R28" s="15">
        <f t="shared" si="1"/>
        <v>131609.76</v>
      </c>
    </row>
    <row r="29" spans="1:18" s="4" customFormat="1" ht="26.25" customHeight="1" x14ac:dyDescent="0.25">
      <c r="A29" s="13">
        <v>21</v>
      </c>
      <c r="B29" s="14" t="s">
        <v>23</v>
      </c>
      <c r="C29" s="14">
        <v>1</v>
      </c>
      <c r="D29" s="15">
        <v>16179.5</v>
      </c>
      <c r="E29" s="15"/>
      <c r="F29" s="15">
        <v>808.97499999999991</v>
      </c>
      <c r="G29" s="15">
        <v>1797.7222222222224</v>
      </c>
      <c r="H29" s="15">
        <v>0</v>
      </c>
      <c r="I29" s="15">
        <f>[1]PLANTILLA!U28</f>
        <v>0</v>
      </c>
      <c r="J29" s="15">
        <f t="shared" si="0"/>
        <v>18786.197222222221</v>
      </c>
      <c r="L29" s="12">
        <f t="shared" si="2"/>
        <v>8089.75</v>
      </c>
      <c r="R29" s="15">
        <f t="shared" si="1"/>
        <v>225434.36666666664</v>
      </c>
    </row>
    <row r="30" spans="1:18" s="4" customFormat="1" ht="28.5" customHeight="1" x14ac:dyDescent="0.25">
      <c r="A30" s="13">
        <v>22</v>
      </c>
      <c r="B30" s="14" t="s">
        <v>24</v>
      </c>
      <c r="C30" s="14">
        <v>1</v>
      </c>
      <c r="D30" s="15">
        <v>13636.26</v>
      </c>
      <c r="E30" s="15"/>
      <c r="F30" s="15">
        <v>681.81299999999999</v>
      </c>
      <c r="G30" s="15">
        <v>1704.5325000000003</v>
      </c>
      <c r="H30" s="15">
        <v>1136.355</v>
      </c>
      <c r="I30" s="15">
        <v>0</v>
      </c>
      <c r="J30" s="15">
        <f t="shared" si="0"/>
        <v>17158.960500000001</v>
      </c>
      <c r="L30" s="12">
        <f t="shared" si="2"/>
        <v>6818.13</v>
      </c>
      <c r="R30" s="15">
        <f t="shared" si="1"/>
        <v>205907.52600000001</v>
      </c>
    </row>
    <row r="31" spans="1:18" s="12" customFormat="1" ht="27" customHeight="1" x14ac:dyDescent="0.25">
      <c r="A31" s="13">
        <v>23</v>
      </c>
      <c r="B31" s="14" t="s">
        <v>25</v>
      </c>
      <c r="C31" s="14">
        <v>1</v>
      </c>
      <c r="D31" s="15">
        <v>9192.06</v>
      </c>
      <c r="E31" s="15"/>
      <c r="F31" s="15">
        <v>459.60300000000001</v>
      </c>
      <c r="G31" s="15">
        <v>1021.34</v>
      </c>
      <c r="H31" s="15">
        <v>0</v>
      </c>
      <c r="I31" s="15">
        <v>0</v>
      </c>
      <c r="J31" s="15">
        <f t="shared" si="0"/>
        <v>10673.002999999999</v>
      </c>
      <c r="L31" s="12">
        <f t="shared" si="2"/>
        <v>4596.03</v>
      </c>
      <c r="R31" s="15">
        <f>+J31*12</f>
        <v>128076.03599999999</v>
      </c>
    </row>
    <row r="32" spans="1:18" s="12" customFormat="1" ht="27" customHeight="1" x14ac:dyDescent="0.25">
      <c r="A32" s="13">
        <v>24</v>
      </c>
      <c r="B32" s="14" t="s">
        <v>26</v>
      </c>
      <c r="C32" s="14">
        <v>1</v>
      </c>
      <c r="D32" s="15">
        <v>14907.88</v>
      </c>
      <c r="E32" s="15"/>
      <c r="F32" s="15">
        <v>744.99</v>
      </c>
      <c r="G32" s="15">
        <v>1655.52</v>
      </c>
      <c r="H32" s="15">
        <v>1242.32</v>
      </c>
      <c r="I32" s="15"/>
      <c r="J32" s="15">
        <f t="shared" si="0"/>
        <v>18550.71</v>
      </c>
      <c r="L32" s="12">
        <f t="shared" si="2"/>
        <v>7453.94</v>
      </c>
      <c r="R32" s="15">
        <f>+J32*12</f>
        <v>222608.52</v>
      </c>
    </row>
    <row r="33" spans="1:101" s="4" customFormat="1" ht="24" customHeight="1" x14ac:dyDescent="0.25">
      <c r="A33" s="13">
        <v>25</v>
      </c>
      <c r="B33" s="14" t="s">
        <v>27</v>
      </c>
      <c r="C33" s="14">
        <v>1</v>
      </c>
      <c r="D33" s="15">
        <v>13636.26</v>
      </c>
      <c r="E33" s="15"/>
      <c r="F33" s="15">
        <v>681.81299999999999</v>
      </c>
      <c r="G33" s="15">
        <v>1704.5325000000003</v>
      </c>
      <c r="H33" s="15">
        <v>1136.355</v>
      </c>
      <c r="I33" s="15">
        <v>0</v>
      </c>
      <c r="J33" s="15">
        <f t="shared" si="0"/>
        <v>17158.960500000001</v>
      </c>
      <c r="L33" s="12">
        <f t="shared" si="2"/>
        <v>6818.13</v>
      </c>
      <c r="R33" s="15">
        <f t="shared" si="1"/>
        <v>205907.52600000001</v>
      </c>
    </row>
    <row r="34" spans="1:101" s="4" customFormat="1" ht="24" customHeight="1" x14ac:dyDescent="0.25">
      <c r="A34" s="13">
        <v>26</v>
      </c>
      <c r="B34" s="14" t="s">
        <v>79</v>
      </c>
      <c r="C34" s="14">
        <v>1</v>
      </c>
      <c r="D34" s="15">
        <v>10637.52</v>
      </c>
      <c r="E34" s="15"/>
      <c r="F34" s="15">
        <v>531.86</v>
      </c>
      <c r="G34" s="15">
        <v>1181.95</v>
      </c>
      <c r="H34" s="15">
        <v>443.23</v>
      </c>
      <c r="I34" s="15"/>
      <c r="J34" s="15">
        <f t="shared" si="0"/>
        <v>12794.560000000001</v>
      </c>
      <c r="L34" s="12">
        <f t="shared" si="2"/>
        <v>5318.76</v>
      </c>
      <c r="R34" s="15">
        <f t="shared" si="1"/>
        <v>153534.72000000003</v>
      </c>
    </row>
    <row r="35" spans="1:101" s="4" customFormat="1" ht="39.75" customHeight="1" x14ac:dyDescent="0.25">
      <c r="A35" s="13">
        <v>27</v>
      </c>
      <c r="B35" s="14" t="s">
        <v>28</v>
      </c>
      <c r="C35" s="14">
        <v>1</v>
      </c>
      <c r="D35" s="15">
        <v>13636.26</v>
      </c>
      <c r="E35" s="15"/>
      <c r="F35" s="15">
        <v>681.81299999999999</v>
      </c>
      <c r="G35" s="15">
        <v>1704.5325000000003</v>
      </c>
      <c r="H35" s="15">
        <v>1136.355</v>
      </c>
      <c r="I35" s="15">
        <v>0</v>
      </c>
      <c r="J35" s="15">
        <f t="shared" si="0"/>
        <v>17158.960500000001</v>
      </c>
      <c r="L35" s="12">
        <f t="shared" si="2"/>
        <v>6818.13</v>
      </c>
      <c r="R35" s="15">
        <f t="shared" si="1"/>
        <v>205907.52600000001</v>
      </c>
    </row>
    <row r="36" spans="1:101" s="4" customFormat="1" ht="29.25" customHeight="1" x14ac:dyDescent="0.25">
      <c r="A36" s="13">
        <v>28</v>
      </c>
      <c r="B36" s="14" t="s">
        <v>29</v>
      </c>
      <c r="C36" s="14">
        <v>1</v>
      </c>
      <c r="D36" s="15">
        <v>8715.8799999999992</v>
      </c>
      <c r="E36" s="15"/>
      <c r="F36" s="15">
        <v>435.79399999999993</v>
      </c>
      <c r="G36" s="15">
        <v>1089.4849999999999</v>
      </c>
      <c r="H36" s="15">
        <v>726.32333333333327</v>
      </c>
      <c r="I36" s="15">
        <v>0</v>
      </c>
      <c r="J36" s="15">
        <f t="shared" si="0"/>
        <v>10967.482333333333</v>
      </c>
      <c r="L36" s="12">
        <f t="shared" si="2"/>
        <v>4357.9399999999996</v>
      </c>
      <c r="R36" s="15">
        <f t="shared" si="1"/>
        <v>131609.788</v>
      </c>
    </row>
    <row r="37" spans="1:101" s="4" customFormat="1" ht="24" customHeight="1" x14ac:dyDescent="0.25">
      <c r="A37" s="13">
        <v>29</v>
      </c>
      <c r="B37" s="14" t="str">
        <f>[1]PLANTILLA!J47</f>
        <v>AUX. DE INFORMATICA</v>
      </c>
      <c r="C37" s="14">
        <v>1</v>
      </c>
      <c r="D37" s="15">
        <v>8715.8799999999992</v>
      </c>
      <c r="E37" s="15"/>
      <c r="F37" s="15">
        <v>435.79399999999993</v>
      </c>
      <c r="G37" s="15">
        <v>1089.4849999999999</v>
      </c>
      <c r="H37" s="15">
        <v>726.32333333333327</v>
      </c>
      <c r="I37" s="15">
        <v>0</v>
      </c>
      <c r="J37" s="15">
        <f t="shared" si="0"/>
        <v>10967.482333333333</v>
      </c>
      <c r="L37" s="12">
        <f t="shared" si="2"/>
        <v>4357.9399999999996</v>
      </c>
      <c r="R37" s="15">
        <f t="shared" si="1"/>
        <v>131609.788</v>
      </c>
    </row>
    <row r="38" spans="1:101" s="4" customFormat="1" ht="24" customHeight="1" x14ac:dyDescent="0.25">
      <c r="A38" s="13">
        <v>30</v>
      </c>
      <c r="B38" s="14" t="str">
        <f>[1]PLANTILLA!J48</f>
        <v>CAJERA</v>
      </c>
      <c r="C38" s="14">
        <v>1</v>
      </c>
      <c r="D38" s="15">
        <v>5460.7</v>
      </c>
      <c r="E38" s="15"/>
      <c r="F38" s="15">
        <v>273.03499999999997</v>
      </c>
      <c r="G38" s="15">
        <v>682.58749999999998</v>
      </c>
      <c r="H38" s="15">
        <v>455.05833333333334</v>
      </c>
      <c r="I38" s="15">
        <v>0</v>
      </c>
      <c r="J38" s="15">
        <f t="shared" si="0"/>
        <v>6871.3808333333327</v>
      </c>
      <c r="L38" s="12"/>
      <c r="R38" s="15">
        <f t="shared" si="1"/>
        <v>82456.569999999992</v>
      </c>
    </row>
    <row r="39" spans="1:101" s="4" customFormat="1" ht="27.75" customHeight="1" x14ac:dyDescent="0.25">
      <c r="A39" s="13">
        <v>31</v>
      </c>
      <c r="B39" s="14" t="s">
        <v>30</v>
      </c>
      <c r="C39" s="14">
        <v>1</v>
      </c>
      <c r="D39" s="15">
        <v>8255.5400000000009</v>
      </c>
      <c r="E39" s="15"/>
      <c r="F39" s="15">
        <v>412.77700000000004</v>
      </c>
      <c r="G39" s="15">
        <v>1031.9425000000001</v>
      </c>
      <c r="H39" s="15">
        <v>687.9616666666667</v>
      </c>
      <c r="I39" s="15">
        <v>0</v>
      </c>
      <c r="J39" s="15">
        <f t="shared" si="0"/>
        <v>10388.221166666666</v>
      </c>
      <c r="L39" s="12">
        <f>3109.13*2</f>
        <v>6218.26</v>
      </c>
      <c r="R39" s="15">
        <f>+J39*12</f>
        <v>124658.65399999999</v>
      </c>
    </row>
    <row r="40" spans="1:101" s="4" customFormat="1" ht="24" customHeight="1" x14ac:dyDescent="0.25">
      <c r="A40" s="13">
        <v>32</v>
      </c>
      <c r="B40" s="14" t="s">
        <v>31</v>
      </c>
      <c r="C40" s="14">
        <v>1</v>
      </c>
      <c r="D40" s="15">
        <v>8715.8799999999992</v>
      </c>
      <c r="E40" s="15"/>
      <c r="F40" s="15">
        <v>435.79399999999993</v>
      </c>
      <c r="G40" s="15">
        <v>1089.4849999999999</v>
      </c>
      <c r="H40" s="15">
        <v>726.32333333333327</v>
      </c>
      <c r="I40" s="15">
        <v>0</v>
      </c>
      <c r="J40" s="15">
        <f t="shared" si="0"/>
        <v>10967.482333333333</v>
      </c>
      <c r="L40" s="12">
        <f>+D40/2</f>
        <v>4357.9399999999996</v>
      </c>
      <c r="R40" s="15">
        <f t="shared" si="1"/>
        <v>131609.788</v>
      </c>
    </row>
    <row r="41" spans="1:101" s="12" customFormat="1" ht="38.25" customHeight="1" x14ac:dyDescent="0.25">
      <c r="A41" s="13">
        <v>33</v>
      </c>
      <c r="B41" s="14" t="s">
        <v>32</v>
      </c>
      <c r="C41" s="14">
        <v>1</v>
      </c>
      <c r="D41" s="15">
        <v>8031.12</v>
      </c>
      <c r="E41" s="15"/>
      <c r="F41" s="15">
        <v>401.55599999999998</v>
      </c>
      <c r="G41" s="15">
        <v>1003.89</v>
      </c>
      <c r="H41" s="15">
        <v>669.26</v>
      </c>
      <c r="I41" s="15">
        <v>0</v>
      </c>
      <c r="J41" s="15">
        <f t="shared" si="0"/>
        <v>10105.825999999999</v>
      </c>
      <c r="L41" s="12">
        <f>+D41/2</f>
        <v>4015.56</v>
      </c>
      <c r="R41" s="15">
        <f t="shared" si="1"/>
        <v>121269.91199999998</v>
      </c>
    </row>
    <row r="42" spans="1:101" s="12" customFormat="1" ht="38.25" customHeight="1" x14ac:dyDescent="0.25">
      <c r="A42" s="13">
        <v>34</v>
      </c>
      <c r="B42" s="14" t="s">
        <v>33</v>
      </c>
      <c r="C42" s="14">
        <v>1</v>
      </c>
      <c r="D42" s="15">
        <v>6179.46</v>
      </c>
      <c r="E42" s="15"/>
      <c r="F42" s="15">
        <v>308.97000000000003</v>
      </c>
      <c r="G42" s="15">
        <v>772.43</v>
      </c>
      <c r="H42" s="15">
        <v>514.96</v>
      </c>
      <c r="I42" s="15">
        <v>0</v>
      </c>
      <c r="J42" s="15">
        <f t="shared" si="0"/>
        <v>7775.8200000000006</v>
      </c>
      <c r="R42" s="15">
        <f t="shared" si="1"/>
        <v>93309.840000000011</v>
      </c>
    </row>
    <row r="43" spans="1:101" s="4" customFormat="1" ht="24" customHeight="1" x14ac:dyDescent="0.25">
      <c r="A43" s="13">
        <v>35</v>
      </c>
      <c r="B43" s="14" t="s">
        <v>34</v>
      </c>
      <c r="C43" s="14">
        <v>1</v>
      </c>
      <c r="D43" s="15">
        <v>4766.92</v>
      </c>
      <c r="E43" s="15"/>
      <c r="F43" s="15">
        <v>238.346</v>
      </c>
      <c r="G43" s="15">
        <v>595.86500000000001</v>
      </c>
      <c r="H43" s="15">
        <v>397.24333333333334</v>
      </c>
      <c r="I43" s="15">
        <v>0</v>
      </c>
      <c r="J43" s="15">
        <f t="shared" si="0"/>
        <v>5998.3743333333332</v>
      </c>
      <c r="L43" s="12">
        <f>+D43/2</f>
        <v>2383.46</v>
      </c>
      <c r="R43" s="15">
        <f>+J43*12</f>
        <v>71980.491999999998</v>
      </c>
    </row>
    <row r="44" spans="1:101" s="4" customFormat="1" ht="24" customHeight="1" x14ac:dyDescent="0.25">
      <c r="A44" s="13">
        <v>36</v>
      </c>
      <c r="B44" s="14" t="s">
        <v>35</v>
      </c>
      <c r="C44" s="14">
        <v>1</v>
      </c>
      <c r="D44" s="15">
        <v>4758.3599999999997</v>
      </c>
      <c r="E44" s="15"/>
      <c r="F44" s="15">
        <v>237.91800000000001</v>
      </c>
      <c r="G44" s="15">
        <v>594.79499999999996</v>
      </c>
      <c r="H44" s="15">
        <v>396.53</v>
      </c>
      <c r="I44" s="15">
        <v>0</v>
      </c>
      <c r="J44" s="15">
        <f t="shared" si="0"/>
        <v>5987.6029999999992</v>
      </c>
      <c r="L44" s="12">
        <f>+D44/2</f>
        <v>2379.1799999999998</v>
      </c>
      <c r="R44" s="15">
        <f t="shared" si="1"/>
        <v>71851.23599999999</v>
      </c>
    </row>
    <row r="45" spans="1:101" s="4" customFormat="1" ht="26.25" customHeight="1" x14ac:dyDescent="0.25">
      <c r="A45" s="13">
        <v>37</v>
      </c>
      <c r="B45" s="14" t="s">
        <v>36</v>
      </c>
      <c r="C45" s="14">
        <v>1</v>
      </c>
      <c r="D45" s="15">
        <v>5469.68</v>
      </c>
      <c r="E45" s="15"/>
      <c r="F45" s="15">
        <v>273.48399999999998</v>
      </c>
      <c r="G45" s="15">
        <v>683.71</v>
      </c>
      <c r="H45" s="15">
        <v>0</v>
      </c>
      <c r="I45" s="15">
        <f>[1]PLANTILLA!U29</f>
        <v>0</v>
      </c>
      <c r="J45" s="15">
        <f t="shared" si="0"/>
        <v>6426.8740000000007</v>
      </c>
      <c r="L45" s="12">
        <f>+D45/2</f>
        <v>2734.84</v>
      </c>
      <c r="R45" s="15">
        <f t="shared" si="1"/>
        <v>77122.488000000012</v>
      </c>
    </row>
    <row r="46" spans="1:101" s="16" customFormat="1" ht="27" customHeight="1" x14ac:dyDescent="0.25">
      <c r="A46" s="13">
        <v>38</v>
      </c>
      <c r="B46" s="14" t="str">
        <f>[1]PLANTILLA!J22</f>
        <v>ENCARGADA TIENDA DICONSA</v>
      </c>
      <c r="C46" s="14">
        <v>1</v>
      </c>
      <c r="D46" s="15">
        <v>4978.3999999999996</v>
      </c>
      <c r="E46" s="15"/>
      <c r="F46" s="15">
        <v>248.91999999999996</v>
      </c>
      <c r="G46" s="15">
        <v>622.29999999999995</v>
      </c>
      <c r="H46" s="15">
        <v>414.86666666666662</v>
      </c>
      <c r="I46" s="15">
        <v>0</v>
      </c>
      <c r="J46" s="15">
        <f t="shared" si="0"/>
        <v>6264.4866666666667</v>
      </c>
      <c r="K46" s="12"/>
      <c r="L46" s="12">
        <f>+D46/2</f>
        <v>2489.1999999999998</v>
      </c>
      <c r="M46" s="12"/>
      <c r="N46" s="12"/>
      <c r="O46" s="12"/>
      <c r="P46" s="12"/>
      <c r="Q46" s="12"/>
      <c r="R46" s="15">
        <f t="shared" si="1"/>
        <v>75173.84</v>
      </c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</row>
    <row r="47" spans="1:101" s="4" customFormat="1" ht="42" customHeight="1" x14ac:dyDescent="0.25">
      <c r="A47" s="13">
        <v>39</v>
      </c>
      <c r="B47" s="14" t="str">
        <f>[1]PLANTILLA!J110</f>
        <v>OFICIAL DEL REGISTRO CIVIL</v>
      </c>
      <c r="C47" s="14">
        <v>1</v>
      </c>
      <c r="D47" s="15">
        <v>9193.76</v>
      </c>
      <c r="E47" s="15"/>
      <c r="F47" s="15">
        <v>459.68800000000005</v>
      </c>
      <c r="G47" s="15">
        <v>1149.22</v>
      </c>
      <c r="H47" s="15">
        <v>766.14666666666665</v>
      </c>
      <c r="I47" s="15">
        <v>0</v>
      </c>
      <c r="J47" s="15">
        <f t="shared" si="0"/>
        <v>11568.814666666667</v>
      </c>
      <c r="L47" s="12">
        <f>+D47/2</f>
        <v>4596.88</v>
      </c>
      <c r="R47" s="15">
        <f t="shared" si="1"/>
        <v>138825.77600000001</v>
      </c>
    </row>
    <row r="48" spans="1:101" s="4" customFormat="1" ht="24" customHeight="1" x14ac:dyDescent="0.25">
      <c r="A48" s="13">
        <v>40</v>
      </c>
      <c r="B48" s="14" t="s">
        <v>37</v>
      </c>
      <c r="C48" s="14">
        <v>1</v>
      </c>
      <c r="D48" s="15">
        <v>7582.3</v>
      </c>
      <c r="E48" s="15"/>
      <c r="F48" s="15">
        <v>379.11500000000001</v>
      </c>
      <c r="G48" s="15">
        <v>947.78750000000002</v>
      </c>
      <c r="H48" s="15">
        <v>631.85833333333335</v>
      </c>
      <c r="I48" s="15">
        <f>[1]PLANTILLA!U122</f>
        <v>0</v>
      </c>
      <c r="J48" s="15">
        <f t="shared" si="0"/>
        <v>9541.060833333333</v>
      </c>
      <c r="L48" s="12"/>
      <c r="R48" s="15">
        <f t="shared" si="1"/>
        <v>114492.73</v>
      </c>
    </row>
    <row r="49" spans="1:18" s="4" customFormat="1" ht="24" customHeight="1" x14ac:dyDescent="0.25">
      <c r="A49" s="13">
        <v>41</v>
      </c>
      <c r="B49" s="14" t="s">
        <v>38</v>
      </c>
      <c r="C49" s="14">
        <v>1</v>
      </c>
      <c r="D49" s="15">
        <v>11124.84</v>
      </c>
      <c r="E49" s="15"/>
      <c r="F49" s="15">
        <v>556.24199999999996</v>
      </c>
      <c r="G49" s="15">
        <v>1390.6050000000002</v>
      </c>
      <c r="H49" s="15">
        <v>927.07</v>
      </c>
      <c r="I49" s="15">
        <f>[1]PLANTILLA!U129</f>
        <v>0</v>
      </c>
      <c r="J49" s="15">
        <f t="shared" si="0"/>
        <v>13998.757</v>
      </c>
      <c r="L49" s="12">
        <f>+D49/2</f>
        <v>5562.42</v>
      </c>
      <c r="R49" s="15">
        <f t="shared" si="1"/>
        <v>167985.084</v>
      </c>
    </row>
    <row r="50" spans="1:18" s="4" customFormat="1" ht="24" customHeight="1" x14ac:dyDescent="0.25">
      <c r="A50" s="13">
        <v>42</v>
      </c>
      <c r="B50" s="14" t="s">
        <v>39</v>
      </c>
      <c r="C50" s="14">
        <v>2</v>
      </c>
      <c r="D50" s="15">
        <v>16179.5</v>
      </c>
      <c r="E50" s="15"/>
      <c r="F50" s="15">
        <v>808.97499999999991</v>
      </c>
      <c r="G50" s="15">
        <v>1797.7222222222224</v>
      </c>
      <c r="H50" s="15">
        <v>0</v>
      </c>
      <c r="I50" s="15"/>
      <c r="J50" s="15">
        <f t="shared" si="0"/>
        <v>18786.197222222221</v>
      </c>
      <c r="L50" s="12">
        <f>+D50/2</f>
        <v>8089.75</v>
      </c>
      <c r="R50" s="15"/>
    </row>
    <row r="51" spans="1:18" s="4" customFormat="1" ht="24" customHeight="1" x14ac:dyDescent="0.25">
      <c r="A51" s="13">
        <v>43</v>
      </c>
      <c r="B51" s="14" t="s">
        <v>40</v>
      </c>
      <c r="C51" s="14">
        <v>1</v>
      </c>
      <c r="D51" s="15">
        <v>13636.26</v>
      </c>
      <c r="E51" s="15"/>
      <c r="F51" s="15">
        <v>681.81</v>
      </c>
      <c r="G51" s="15">
        <v>1704.53</v>
      </c>
      <c r="H51" s="15">
        <v>1136.3599999999999</v>
      </c>
      <c r="I51" s="15"/>
      <c r="J51" s="15">
        <f t="shared" si="0"/>
        <v>17158.96</v>
      </c>
      <c r="L51" s="12">
        <f>+D51/2</f>
        <v>6818.13</v>
      </c>
      <c r="R51" s="15"/>
    </row>
    <row r="52" spans="1:18" s="4" customFormat="1" ht="24" customHeight="1" x14ac:dyDescent="0.25">
      <c r="A52" s="13">
        <v>44</v>
      </c>
      <c r="B52" s="14" t="s">
        <v>41</v>
      </c>
      <c r="C52" s="14">
        <v>1</v>
      </c>
      <c r="D52" s="15">
        <v>12364.66</v>
      </c>
      <c r="E52" s="15"/>
      <c r="F52" s="15">
        <v>618.23299999999995</v>
      </c>
      <c r="G52" s="15">
        <v>1545.5824999999998</v>
      </c>
      <c r="H52" s="15">
        <v>1030.3883333333333</v>
      </c>
      <c r="I52" s="15">
        <f>[1]PLANTILLA!U121</f>
        <v>0</v>
      </c>
      <c r="J52" s="15">
        <f t="shared" si="0"/>
        <v>15558.863833333333</v>
      </c>
      <c r="L52" s="12"/>
      <c r="R52" s="15">
        <f t="shared" si="1"/>
        <v>186706.36599999998</v>
      </c>
    </row>
    <row r="53" spans="1:18" s="4" customFormat="1" ht="24" customHeight="1" x14ac:dyDescent="0.25">
      <c r="A53" s="13">
        <v>45</v>
      </c>
      <c r="B53" s="14" t="s">
        <v>42</v>
      </c>
      <c r="C53" s="14">
        <v>2</v>
      </c>
      <c r="D53" s="15">
        <v>11124.84</v>
      </c>
      <c r="E53" s="15"/>
      <c r="F53" s="15">
        <v>556.24199999999996</v>
      </c>
      <c r="G53" s="15">
        <v>1390.6050000000002</v>
      </c>
      <c r="H53" s="15">
        <v>927.07</v>
      </c>
      <c r="I53" s="15">
        <f>[1]PLANTILLA!U62</f>
        <v>0</v>
      </c>
      <c r="J53" s="15">
        <f t="shared" si="0"/>
        <v>13998.757</v>
      </c>
      <c r="L53" s="12">
        <f t="shared" ref="L53:L58" si="3">+D53/2</f>
        <v>5562.42</v>
      </c>
      <c r="R53" s="15">
        <f t="shared" si="1"/>
        <v>167985.084</v>
      </c>
    </row>
    <row r="54" spans="1:18" s="4" customFormat="1" ht="24" customHeight="1" x14ac:dyDescent="0.25">
      <c r="A54" s="13">
        <v>46</v>
      </c>
      <c r="B54" s="14" t="s">
        <v>43</v>
      </c>
      <c r="C54" s="14">
        <v>1</v>
      </c>
      <c r="D54" s="15">
        <v>9906.52</v>
      </c>
      <c r="E54" s="15"/>
      <c r="F54" s="15">
        <v>495.32600000000002</v>
      </c>
      <c r="G54" s="15">
        <v>1238.3150000000001</v>
      </c>
      <c r="H54" s="15">
        <v>825.54333333333341</v>
      </c>
      <c r="I54" s="15">
        <f>[1]PLANTILLA!U120</f>
        <v>0</v>
      </c>
      <c r="J54" s="15">
        <f t="shared" si="0"/>
        <v>12465.704333333335</v>
      </c>
      <c r="L54" s="12">
        <f t="shared" si="3"/>
        <v>4953.26</v>
      </c>
      <c r="R54" s="15">
        <f t="shared" si="1"/>
        <v>149588.45200000002</v>
      </c>
    </row>
    <row r="55" spans="1:18" s="4" customFormat="1" ht="24" customHeight="1" x14ac:dyDescent="0.25">
      <c r="A55" s="13">
        <v>47</v>
      </c>
      <c r="B55" s="14" t="s">
        <v>44</v>
      </c>
      <c r="C55" s="14">
        <v>2</v>
      </c>
      <c r="D55" s="15">
        <v>8715.8799999999992</v>
      </c>
      <c r="E55" s="15"/>
      <c r="F55" s="15">
        <v>435.79399999999993</v>
      </c>
      <c r="G55" s="15">
        <v>1089.4849999999999</v>
      </c>
      <c r="H55" s="15">
        <v>0</v>
      </c>
      <c r="I55" s="15">
        <f>[1]PLANTILLA!U115</f>
        <v>0</v>
      </c>
      <c r="J55" s="15">
        <f t="shared" si="0"/>
        <v>10241.159</v>
      </c>
      <c r="L55" s="12">
        <f t="shared" si="3"/>
        <v>4357.9399999999996</v>
      </c>
      <c r="R55" s="15">
        <f t="shared" si="1"/>
        <v>122893.908</v>
      </c>
    </row>
    <row r="56" spans="1:18" s="4" customFormat="1" ht="24" customHeight="1" x14ac:dyDescent="0.25">
      <c r="A56" s="13">
        <v>48</v>
      </c>
      <c r="B56" s="14" t="s">
        <v>45</v>
      </c>
      <c r="C56" s="14">
        <v>1</v>
      </c>
      <c r="D56" s="15">
        <v>8255.5400000000009</v>
      </c>
      <c r="E56" s="15"/>
      <c r="F56" s="15">
        <v>412.77700000000004</v>
      </c>
      <c r="G56" s="15">
        <v>1031.9425000000001</v>
      </c>
      <c r="H56" s="15">
        <v>687.9616666666667</v>
      </c>
      <c r="I56" s="15">
        <v>0</v>
      </c>
      <c r="J56" s="15">
        <f t="shared" si="0"/>
        <v>10388.221166666666</v>
      </c>
      <c r="L56" s="12">
        <f t="shared" si="3"/>
        <v>4127.7700000000004</v>
      </c>
      <c r="R56" s="15">
        <f t="shared" si="1"/>
        <v>124658.65399999999</v>
      </c>
    </row>
    <row r="57" spans="1:18" s="4" customFormat="1" ht="24" customHeight="1" x14ac:dyDescent="0.25">
      <c r="A57" s="13">
        <v>49</v>
      </c>
      <c r="B57" s="14" t="s">
        <v>46</v>
      </c>
      <c r="C57" s="14">
        <v>1</v>
      </c>
      <c r="D57" s="15">
        <v>7582.3</v>
      </c>
      <c r="E57" s="15"/>
      <c r="F57" s="15">
        <v>379.11500000000001</v>
      </c>
      <c r="G57" s="15">
        <v>947.78750000000002</v>
      </c>
      <c r="H57" s="15">
        <v>631.85833333333335</v>
      </c>
      <c r="I57" s="15">
        <f>[1]PLANTILLA!U144</f>
        <v>0</v>
      </c>
      <c r="J57" s="15">
        <f t="shared" si="0"/>
        <v>9541.060833333333</v>
      </c>
      <c r="L57" s="12">
        <f t="shared" si="3"/>
        <v>3791.15</v>
      </c>
      <c r="R57" s="15">
        <f t="shared" si="1"/>
        <v>114492.73</v>
      </c>
    </row>
    <row r="58" spans="1:18" s="4" customFormat="1" ht="30" customHeight="1" x14ac:dyDescent="0.25">
      <c r="A58" s="13">
        <v>50</v>
      </c>
      <c r="B58" s="14" t="s">
        <v>47</v>
      </c>
      <c r="C58" s="14">
        <v>1</v>
      </c>
      <c r="D58" s="15">
        <v>6179.46</v>
      </c>
      <c r="E58" s="15"/>
      <c r="F58" s="15">
        <v>308.97300000000001</v>
      </c>
      <c r="G58" s="15">
        <v>772.4325</v>
      </c>
      <c r="H58" s="15">
        <v>514.95500000000004</v>
      </c>
      <c r="I58" s="15">
        <v>0</v>
      </c>
      <c r="J58" s="15">
        <f t="shared" si="0"/>
        <v>7775.8204999999998</v>
      </c>
      <c r="L58" s="12">
        <f t="shared" si="3"/>
        <v>3089.73</v>
      </c>
      <c r="R58" s="15">
        <f t="shared" si="1"/>
        <v>93309.84599999999</v>
      </c>
    </row>
    <row r="59" spans="1:18" s="4" customFormat="1" ht="30" customHeight="1" x14ac:dyDescent="0.25">
      <c r="A59" s="13">
        <v>51</v>
      </c>
      <c r="B59" s="14" t="s">
        <v>48</v>
      </c>
      <c r="C59" s="14">
        <v>1</v>
      </c>
      <c r="D59" s="15">
        <v>5202.8</v>
      </c>
      <c r="E59" s="15"/>
      <c r="F59" s="15">
        <v>260.14</v>
      </c>
      <c r="G59" s="15">
        <v>650.35</v>
      </c>
      <c r="H59" s="15">
        <v>433.56666666666666</v>
      </c>
      <c r="I59" s="15">
        <f>[1]PLANTILLA!U64</f>
        <v>0</v>
      </c>
      <c r="J59" s="15">
        <f t="shared" si="0"/>
        <v>6546.8566666666675</v>
      </c>
      <c r="L59" s="12"/>
      <c r="R59" s="15">
        <f t="shared" si="1"/>
        <v>78562.280000000013</v>
      </c>
    </row>
    <row r="60" spans="1:18" s="4" customFormat="1" ht="24" customHeight="1" x14ac:dyDescent="0.25">
      <c r="A60" s="13">
        <v>52</v>
      </c>
      <c r="B60" s="14" t="s">
        <v>49</v>
      </c>
      <c r="C60" s="14">
        <v>6</v>
      </c>
      <c r="D60" s="15">
        <v>4766.92</v>
      </c>
      <c r="E60" s="15"/>
      <c r="F60" s="15">
        <v>238.346</v>
      </c>
      <c r="G60" s="15">
        <v>595.86500000000001</v>
      </c>
      <c r="H60" s="15">
        <v>397.24333333333334</v>
      </c>
      <c r="I60" s="15">
        <f>[1]PLANTILLA!U135</f>
        <v>0</v>
      </c>
      <c r="J60" s="15">
        <f t="shared" si="0"/>
        <v>5998.3743333333332</v>
      </c>
      <c r="L60" s="12">
        <f>+D60/2</f>
        <v>2383.46</v>
      </c>
      <c r="R60" s="15">
        <f t="shared" si="1"/>
        <v>71980.491999999998</v>
      </c>
    </row>
    <row r="61" spans="1:18" s="4" customFormat="1" ht="24" customHeight="1" x14ac:dyDescent="0.25">
      <c r="A61" s="13">
        <v>53</v>
      </c>
      <c r="B61" s="14" t="s">
        <v>50</v>
      </c>
      <c r="C61" s="14">
        <v>5</v>
      </c>
      <c r="D61" s="15">
        <v>4278.84</v>
      </c>
      <c r="E61" s="15"/>
      <c r="F61" s="15">
        <v>213.94299999999998</v>
      </c>
      <c r="G61" s="15">
        <v>534.85749999999996</v>
      </c>
      <c r="H61" s="15">
        <v>356.57166666666666</v>
      </c>
      <c r="I61" s="15">
        <v>0</v>
      </c>
      <c r="J61" s="15">
        <f t="shared" si="0"/>
        <v>5384.2121666666671</v>
      </c>
      <c r="L61" s="12">
        <f>+D61/2</f>
        <v>2139.42</v>
      </c>
      <c r="R61" s="15">
        <f t="shared" si="1"/>
        <v>64610.546000000002</v>
      </c>
    </row>
    <row r="62" spans="1:18" s="4" customFormat="1" ht="24" customHeight="1" x14ac:dyDescent="0.25">
      <c r="A62" s="13">
        <v>54</v>
      </c>
      <c r="B62" s="14" t="s">
        <v>91</v>
      </c>
      <c r="C62" s="14">
        <v>3</v>
      </c>
      <c r="D62" s="15">
        <v>4270.3</v>
      </c>
      <c r="E62" s="15"/>
      <c r="F62" s="15">
        <v>213.52</v>
      </c>
      <c r="G62" s="15">
        <v>533.79</v>
      </c>
      <c r="H62" s="15">
        <v>355.86</v>
      </c>
      <c r="I62" s="15"/>
      <c r="J62" s="15">
        <f t="shared" si="0"/>
        <v>5373.47</v>
      </c>
      <c r="L62" s="12">
        <f>+D62/2</f>
        <v>2135.15</v>
      </c>
      <c r="R62" s="15">
        <f t="shared" si="1"/>
        <v>64481.64</v>
      </c>
    </row>
    <row r="63" spans="1:18" s="4" customFormat="1" ht="24" customHeight="1" x14ac:dyDescent="0.25">
      <c r="A63" s="13">
        <v>55</v>
      </c>
      <c r="B63" s="14" t="s">
        <v>51</v>
      </c>
      <c r="C63" s="14">
        <v>2</v>
      </c>
      <c r="D63" s="15">
        <v>6179.46</v>
      </c>
      <c r="E63" s="15"/>
      <c r="F63" s="15">
        <v>308.97300000000001</v>
      </c>
      <c r="G63" s="15">
        <v>772.4325</v>
      </c>
      <c r="H63" s="15">
        <v>514.95500000000004</v>
      </c>
      <c r="I63" s="15">
        <v>0</v>
      </c>
      <c r="J63" s="15">
        <f t="shared" si="0"/>
        <v>7775.8204999999998</v>
      </c>
      <c r="L63" s="12"/>
      <c r="R63" s="15">
        <f t="shared" si="1"/>
        <v>93309.84599999999</v>
      </c>
    </row>
    <row r="64" spans="1:18" s="4" customFormat="1" ht="24" customHeight="1" x14ac:dyDescent="0.25">
      <c r="A64" s="13">
        <v>56</v>
      </c>
      <c r="B64" s="14" t="s">
        <v>52</v>
      </c>
      <c r="C64" s="14">
        <v>1</v>
      </c>
      <c r="D64" s="15">
        <v>5569.22</v>
      </c>
      <c r="E64" s="15"/>
      <c r="F64" s="15">
        <v>278.46100000000001</v>
      </c>
      <c r="G64" s="15">
        <v>696.15250000000003</v>
      </c>
      <c r="H64" s="15">
        <v>464.10166666666669</v>
      </c>
      <c r="I64" s="15">
        <v>0</v>
      </c>
      <c r="J64" s="15">
        <f t="shared" si="0"/>
        <v>7007.9351666666671</v>
      </c>
      <c r="L64" s="12">
        <f>+D64/2</f>
        <v>2784.61</v>
      </c>
      <c r="R64" s="15">
        <f t="shared" si="1"/>
        <v>84095.222000000009</v>
      </c>
    </row>
    <row r="65" spans="1:18" s="4" customFormat="1" ht="24" customHeight="1" x14ac:dyDescent="0.25">
      <c r="A65" s="13">
        <v>57</v>
      </c>
      <c r="B65" s="14" t="s">
        <v>53</v>
      </c>
      <c r="C65" s="14">
        <v>1</v>
      </c>
      <c r="D65" s="15">
        <v>4978.3999999999996</v>
      </c>
      <c r="E65" s="15"/>
      <c r="F65" s="15">
        <v>248.91999999999996</v>
      </c>
      <c r="G65" s="15">
        <v>622.29999999999995</v>
      </c>
      <c r="H65" s="15">
        <v>414.86666666666662</v>
      </c>
      <c r="I65" s="15">
        <v>0</v>
      </c>
      <c r="J65" s="15">
        <f t="shared" si="0"/>
        <v>6264.4866666666667</v>
      </c>
      <c r="L65" s="12"/>
      <c r="R65" s="15">
        <f t="shared" si="1"/>
        <v>75173.84</v>
      </c>
    </row>
    <row r="66" spans="1:18" s="4" customFormat="1" ht="24" customHeight="1" x14ac:dyDescent="0.25">
      <c r="A66" s="13">
        <v>58</v>
      </c>
      <c r="B66" s="14" t="s">
        <v>54</v>
      </c>
      <c r="C66" s="14">
        <v>1</v>
      </c>
      <c r="D66" s="15">
        <v>4270.3</v>
      </c>
      <c r="E66" s="15"/>
      <c r="F66" s="15">
        <f>2562.18/12</f>
        <v>213.51499999999999</v>
      </c>
      <c r="G66" s="15">
        <f>6405.45/12</f>
        <v>533.78750000000002</v>
      </c>
      <c r="H66" s="15">
        <f>+D66/12</f>
        <v>355.85833333333335</v>
      </c>
      <c r="I66" s="15">
        <v>0</v>
      </c>
      <c r="J66" s="15">
        <f t="shared" si="0"/>
        <v>5373.4608333333344</v>
      </c>
      <c r="L66" s="12"/>
      <c r="R66" s="15">
        <f t="shared" si="1"/>
        <v>64481.530000000013</v>
      </c>
    </row>
    <row r="67" spans="1:18" s="4" customFormat="1" ht="24" customHeight="1" x14ac:dyDescent="0.25">
      <c r="A67" s="13">
        <v>59</v>
      </c>
      <c r="B67" s="14" t="s">
        <v>55</v>
      </c>
      <c r="C67" s="14">
        <v>3</v>
      </c>
      <c r="D67" s="15">
        <v>4758.3599999999997</v>
      </c>
      <c r="E67" s="15"/>
      <c r="F67" s="15">
        <v>237.91799999999998</v>
      </c>
      <c r="G67" s="15">
        <v>594.79499999999996</v>
      </c>
      <c r="H67" s="15">
        <v>396.53</v>
      </c>
      <c r="I67" s="15">
        <v>0</v>
      </c>
      <c r="J67" s="15">
        <f t="shared" si="0"/>
        <v>5987.6029999999992</v>
      </c>
      <c r="L67" s="12">
        <f>+D67/2</f>
        <v>2379.1799999999998</v>
      </c>
      <c r="R67" s="15">
        <f t="shared" si="1"/>
        <v>71851.23599999999</v>
      </c>
    </row>
    <row r="68" spans="1:18" s="4" customFormat="1" ht="24" customHeight="1" x14ac:dyDescent="0.25">
      <c r="A68" s="13">
        <v>60</v>
      </c>
      <c r="B68" s="14" t="s">
        <v>56</v>
      </c>
      <c r="C68" s="14">
        <v>8</v>
      </c>
      <c r="D68" s="15">
        <v>4278.84</v>
      </c>
      <c r="E68" s="15"/>
      <c r="F68" s="15">
        <v>213.94200000000001</v>
      </c>
      <c r="G68" s="15">
        <v>534.85500000000002</v>
      </c>
      <c r="H68" s="15">
        <v>356.57</v>
      </c>
      <c r="I68" s="15">
        <v>0</v>
      </c>
      <c r="J68" s="15">
        <f t="shared" si="0"/>
        <v>5384.2070000000003</v>
      </c>
      <c r="L68" s="12">
        <f>+D68/2</f>
        <v>2139.42</v>
      </c>
      <c r="R68" s="15">
        <f t="shared" si="1"/>
        <v>64610.484000000004</v>
      </c>
    </row>
    <row r="69" spans="1:18" s="4" customFormat="1" ht="24" customHeight="1" x14ac:dyDescent="0.25">
      <c r="A69" s="13">
        <v>61</v>
      </c>
      <c r="B69" s="14" t="s">
        <v>57</v>
      </c>
      <c r="C69" s="14">
        <v>1</v>
      </c>
      <c r="D69" s="15">
        <v>6179.46</v>
      </c>
      <c r="E69" s="15"/>
      <c r="F69" s="15">
        <v>0</v>
      </c>
      <c r="G69" s="15">
        <v>772.4325</v>
      </c>
      <c r="H69" s="15">
        <v>514.95500000000004</v>
      </c>
      <c r="I69" s="15">
        <v>0</v>
      </c>
      <c r="J69" s="15">
        <f t="shared" si="0"/>
        <v>7466.8474999999999</v>
      </c>
      <c r="L69" s="12"/>
      <c r="R69" s="15">
        <f t="shared" si="1"/>
        <v>89602.17</v>
      </c>
    </row>
    <row r="70" spans="1:18" s="4" customFormat="1" ht="24" customHeight="1" x14ac:dyDescent="0.25">
      <c r="A70" s="13">
        <v>62</v>
      </c>
      <c r="B70" s="14" t="s">
        <v>58</v>
      </c>
      <c r="C70" s="14">
        <v>1</v>
      </c>
      <c r="D70" s="15">
        <v>4758.3599999999997</v>
      </c>
      <c r="E70" s="15"/>
      <c r="F70" s="15">
        <v>237.91799999999998</v>
      </c>
      <c r="G70" s="15">
        <v>594.79499999999996</v>
      </c>
      <c r="H70" s="15">
        <v>396.53</v>
      </c>
      <c r="I70" s="15">
        <v>0</v>
      </c>
      <c r="J70" s="15">
        <f t="shared" si="0"/>
        <v>5987.6029999999992</v>
      </c>
      <c r="L70" s="12"/>
      <c r="R70" s="15">
        <f t="shared" si="1"/>
        <v>71851.23599999999</v>
      </c>
    </row>
    <row r="71" spans="1:18" s="4" customFormat="1" ht="24" customHeight="1" x14ac:dyDescent="0.25">
      <c r="A71" s="13">
        <v>63</v>
      </c>
      <c r="B71" s="14" t="s">
        <v>59</v>
      </c>
      <c r="C71" s="14">
        <v>1</v>
      </c>
      <c r="D71" s="15">
        <v>5685.12</v>
      </c>
      <c r="E71" s="15"/>
      <c r="F71" s="15">
        <v>284.25599999999997</v>
      </c>
      <c r="G71" s="15">
        <v>710.64</v>
      </c>
      <c r="H71" s="15">
        <v>473.76</v>
      </c>
      <c r="I71" s="15">
        <v>0</v>
      </c>
      <c r="J71" s="15">
        <f t="shared" si="0"/>
        <v>7153.7760000000007</v>
      </c>
      <c r="L71" s="12"/>
      <c r="R71" s="15">
        <f>+J71*12</f>
        <v>85845.312000000005</v>
      </c>
    </row>
    <row r="72" spans="1:18" s="4" customFormat="1" ht="24" customHeight="1" x14ac:dyDescent="0.25">
      <c r="A72" s="13">
        <v>64</v>
      </c>
      <c r="B72" s="14" t="s">
        <v>60</v>
      </c>
      <c r="C72" s="14">
        <v>1</v>
      </c>
      <c r="D72" s="15">
        <v>4362.18</v>
      </c>
      <c r="E72" s="15"/>
      <c r="F72" s="15">
        <v>218.10900000000001</v>
      </c>
      <c r="G72" s="15">
        <v>545.27250000000004</v>
      </c>
      <c r="H72" s="15">
        <v>363.51500000000004</v>
      </c>
      <c r="I72" s="15">
        <v>0</v>
      </c>
      <c r="J72" s="15">
        <f t="shared" si="0"/>
        <v>5489.076500000001</v>
      </c>
      <c r="L72" s="12">
        <f>+D72/2</f>
        <v>2181.09</v>
      </c>
      <c r="R72" s="15">
        <f t="shared" si="1"/>
        <v>65868.918000000005</v>
      </c>
    </row>
    <row r="73" spans="1:18" s="4" customFormat="1" ht="24" customHeight="1" x14ac:dyDescent="0.25">
      <c r="A73" s="13">
        <v>65</v>
      </c>
      <c r="B73" s="14" t="str">
        <f>[1]PLANTILLA!J92</f>
        <v>AUXILIAR DE ELECTRICISTA</v>
      </c>
      <c r="C73" s="14">
        <v>1</v>
      </c>
      <c r="D73" s="15">
        <v>4056.62</v>
      </c>
      <c r="E73" s="15"/>
      <c r="F73" s="15">
        <v>202.83099999999999</v>
      </c>
      <c r="G73" s="15">
        <v>507.07749999999993</v>
      </c>
      <c r="H73" s="15">
        <v>338.05166666666668</v>
      </c>
      <c r="I73" s="15">
        <v>0</v>
      </c>
      <c r="J73" s="15">
        <f t="shared" ref="J73:J94" si="4">+D73+F73+G73+H73</f>
        <v>5104.5801666666666</v>
      </c>
      <c r="L73" s="12"/>
      <c r="R73" s="15">
        <f t="shared" si="1"/>
        <v>61254.962</v>
      </c>
    </row>
    <row r="74" spans="1:18" s="12" customFormat="1" ht="27" customHeight="1" x14ac:dyDescent="0.25">
      <c r="A74" s="13">
        <v>66</v>
      </c>
      <c r="B74" s="14" t="str">
        <f>[1]PLANTILLA!J138</f>
        <v>RESPONSABLE UBR</v>
      </c>
      <c r="C74" s="14">
        <v>1</v>
      </c>
      <c r="D74" s="15">
        <v>7582.3</v>
      </c>
      <c r="E74" s="15"/>
      <c r="F74" s="15">
        <v>379.11500000000001</v>
      </c>
      <c r="G74" s="15">
        <v>947.78750000000002</v>
      </c>
      <c r="H74" s="15">
        <v>631.85833333333335</v>
      </c>
      <c r="I74" s="15">
        <f>[1]PLANTILLA!U138</f>
        <v>0</v>
      </c>
      <c r="J74" s="15">
        <f t="shared" si="4"/>
        <v>9541.060833333333</v>
      </c>
      <c r="L74" s="12">
        <f>+D74/2</f>
        <v>3791.15</v>
      </c>
      <c r="R74" s="15">
        <f>+J74*12</f>
        <v>114492.73</v>
      </c>
    </row>
    <row r="75" spans="1:18" s="12" customFormat="1" ht="27" customHeight="1" x14ac:dyDescent="0.25">
      <c r="A75" s="13">
        <v>67</v>
      </c>
      <c r="B75" s="14" t="s">
        <v>78</v>
      </c>
      <c r="C75" s="14">
        <v>1</v>
      </c>
      <c r="D75" s="15">
        <v>8715.8799999999992</v>
      </c>
      <c r="E75" s="15"/>
      <c r="F75" s="15">
        <v>435.79</v>
      </c>
      <c r="G75" s="15">
        <v>1089.49</v>
      </c>
      <c r="H75" s="15">
        <v>362.96</v>
      </c>
      <c r="I75" s="15"/>
      <c r="J75" s="15">
        <f t="shared" si="4"/>
        <v>10604.119999999999</v>
      </c>
      <c r="R75" s="15">
        <f>+J75*12</f>
        <v>127249.43999999999</v>
      </c>
    </row>
    <row r="76" spans="1:18" s="12" customFormat="1" ht="27" customHeight="1" x14ac:dyDescent="0.25">
      <c r="A76" s="13">
        <v>68</v>
      </c>
      <c r="B76" s="14" t="s">
        <v>78</v>
      </c>
      <c r="C76" s="14">
        <v>1</v>
      </c>
      <c r="D76" s="15">
        <v>6661.2</v>
      </c>
      <c r="E76" s="15"/>
      <c r="F76" s="15">
        <v>0</v>
      </c>
      <c r="G76" s="15">
        <v>0</v>
      </c>
      <c r="H76" s="15">
        <v>277.55</v>
      </c>
      <c r="I76" s="15"/>
      <c r="J76" s="15">
        <f t="shared" si="4"/>
        <v>6938.75</v>
      </c>
      <c r="R76" s="15">
        <f>+J76*12</f>
        <v>83265</v>
      </c>
    </row>
    <row r="77" spans="1:18" s="4" customFormat="1" ht="24" customHeight="1" x14ac:dyDescent="0.25">
      <c r="A77" s="13">
        <v>69</v>
      </c>
      <c r="B77" s="14" t="str">
        <f>[1]PLANTILLA!J152</f>
        <v>FONTANERO</v>
      </c>
      <c r="C77" s="14">
        <v>1</v>
      </c>
      <c r="D77" s="15">
        <v>7582.3</v>
      </c>
      <c r="E77" s="15"/>
      <c r="F77" s="15">
        <v>379.11500000000001</v>
      </c>
      <c r="G77" s="15">
        <v>947.78750000000002</v>
      </c>
      <c r="H77" s="15">
        <v>631.85833333333335</v>
      </c>
      <c r="I77" s="15">
        <f>[1]PLANTILLA!U152</f>
        <v>0</v>
      </c>
      <c r="J77" s="15">
        <f t="shared" si="4"/>
        <v>9541.060833333333</v>
      </c>
      <c r="L77" s="12">
        <f>+D77/2</f>
        <v>3791.15</v>
      </c>
      <c r="R77" s="15">
        <f>+J77*12</f>
        <v>114492.73</v>
      </c>
    </row>
    <row r="78" spans="1:18" s="4" customFormat="1" ht="24" customHeight="1" x14ac:dyDescent="0.25">
      <c r="A78" s="13">
        <v>70</v>
      </c>
      <c r="B78" s="14" t="s">
        <v>61</v>
      </c>
      <c r="C78" s="14">
        <v>1</v>
      </c>
      <c r="D78" s="15">
        <v>5909.54</v>
      </c>
      <c r="E78" s="15"/>
      <c r="F78" s="15">
        <v>295.47699999999998</v>
      </c>
      <c r="G78" s="15">
        <v>738.6925</v>
      </c>
      <c r="H78" s="15">
        <v>492.46166666666664</v>
      </c>
      <c r="I78" s="15">
        <f>[1]PLANTILLA!U159</f>
        <v>0</v>
      </c>
      <c r="J78" s="15">
        <f t="shared" si="4"/>
        <v>7436.171166666667</v>
      </c>
      <c r="L78" s="12"/>
      <c r="R78" s="15">
        <f>+J78*12</f>
        <v>89234.054000000004</v>
      </c>
    </row>
    <row r="79" spans="1:18" s="4" customFormat="1" ht="24" customHeight="1" x14ac:dyDescent="0.25">
      <c r="A79" s="13">
        <v>71</v>
      </c>
      <c r="B79" s="14" t="s">
        <v>62</v>
      </c>
      <c r="C79" s="14">
        <v>1</v>
      </c>
      <c r="D79" s="15">
        <v>4056.62</v>
      </c>
      <c r="E79" s="15"/>
      <c r="F79" s="15">
        <v>0</v>
      </c>
      <c r="G79" s="15">
        <v>507.07749999999993</v>
      </c>
      <c r="H79" s="15">
        <v>338.05166666666668</v>
      </c>
      <c r="I79" s="15">
        <f>[1]PLANTILLA!U158</f>
        <v>0</v>
      </c>
      <c r="J79" s="15">
        <f t="shared" si="4"/>
        <v>4901.7491666666665</v>
      </c>
      <c r="L79" s="12"/>
      <c r="R79" s="15">
        <f t="shared" ref="R79:R90" si="5">+J79*12</f>
        <v>58820.99</v>
      </c>
    </row>
    <row r="80" spans="1:18" s="4" customFormat="1" ht="24" customHeight="1" x14ac:dyDescent="0.25">
      <c r="A80" s="13">
        <v>72</v>
      </c>
      <c r="B80" s="14" t="s">
        <v>90</v>
      </c>
      <c r="C80" s="14"/>
      <c r="D80" s="15">
        <v>24000</v>
      </c>
      <c r="E80" s="15"/>
      <c r="F80" s="15">
        <v>0</v>
      </c>
      <c r="G80" s="15">
        <v>0</v>
      </c>
      <c r="H80" s="15">
        <v>0</v>
      </c>
      <c r="I80" s="15"/>
      <c r="J80" s="15">
        <f t="shared" si="4"/>
        <v>24000</v>
      </c>
      <c r="L80" s="12"/>
      <c r="R80" s="15">
        <f t="shared" si="5"/>
        <v>288000</v>
      </c>
    </row>
    <row r="81" spans="1:18" s="4" customFormat="1" ht="39" customHeight="1" x14ac:dyDescent="0.25">
      <c r="A81" s="13">
        <v>73</v>
      </c>
      <c r="B81" s="14" t="s">
        <v>63</v>
      </c>
      <c r="C81" s="14">
        <v>1</v>
      </c>
      <c r="D81" s="15">
        <v>9430.16</v>
      </c>
      <c r="E81" s="15"/>
      <c r="F81" s="15">
        <v>471.50799999999998</v>
      </c>
      <c r="G81" s="15">
        <v>1047.7955555555554</v>
      </c>
      <c r="H81" s="15">
        <v>0</v>
      </c>
      <c r="I81" s="15">
        <v>0</v>
      </c>
      <c r="J81" s="15">
        <f t="shared" si="4"/>
        <v>10949.463555555554</v>
      </c>
      <c r="L81" s="12">
        <f t="shared" ref="L81:L88" si="6">+D81/2</f>
        <v>4715.08</v>
      </c>
      <c r="R81" s="15">
        <f t="shared" si="5"/>
        <v>131393.56266666664</v>
      </c>
    </row>
    <row r="82" spans="1:18" s="12" customFormat="1" ht="27" customHeight="1" x14ac:dyDescent="0.25">
      <c r="A82" s="13">
        <v>74</v>
      </c>
      <c r="B82" s="14" t="s">
        <v>64</v>
      </c>
      <c r="C82" s="14">
        <v>1</v>
      </c>
      <c r="D82" s="15">
        <v>7582.3</v>
      </c>
      <c r="E82" s="15"/>
      <c r="F82" s="15">
        <v>379.11500000000001</v>
      </c>
      <c r="G82" s="15">
        <v>842.47777777777776</v>
      </c>
      <c r="H82" s="15">
        <v>0</v>
      </c>
      <c r="I82" s="15">
        <v>0</v>
      </c>
      <c r="J82" s="15">
        <f t="shared" si="4"/>
        <v>8803.8927777777772</v>
      </c>
      <c r="L82" s="12">
        <f t="shared" si="6"/>
        <v>3791.15</v>
      </c>
      <c r="R82" s="15">
        <f t="shared" si="5"/>
        <v>105646.71333333332</v>
      </c>
    </row>
    <row r="83" spans="1:18" s="4" customFormat="1" ht="24" customHeight="1" x14ac:dyDescent="0.25">
      <c r="A83" s="13">
        <v>75</v>
      </c>
      <c r="B83" s="14" t="s">
        <v>65</v>
      </c>
      <c r="C83" s="14">
        <v>1</v>
      </c>
      <c r="D83" s="15">
        <v>7582.3</v>
      </c>
      <c r="E83" s="15"/>
      <c r="F83" s="15">
        <v>379.11500000000001</v>
      </c>
      <c r="G83" s="15">
        <v>842.47777777777776</v>
      </c>
      <c r="H83" s="15">
        <v>0</v>
      </c>
      <c r="I83" s="15">
        <v>0</v>
      </c>
      <c r="J83" s="15">
        <f t="shared" si="4"/>
        <v>8803.8927777777772</v>
      </c>
      <c r="L83" s="12">
        <f t="shared" si="6"/>
        <v>3791.15</v>
      </c>
      <c r="R83" s="15">
        <f t="shared" si="5"/>
        <v>105646.71333333332</v>
      </c>
    </row>
    <row r="84" spans="1:18" s="4" customFormat="1" ht="24" customHeight="1" x14ac:dyDescent="0.25">
      <c r="A84" s="13">
        <v>76</v>
      </c>
      <c r="B84" s="14" t="s">
        <v>80</v>
      </c>
      <c r="C84" s="14">
        <v>10</v>
      </c>
      <c r="D84" s="15">
        <v>6740.5</v>
      </c>
      <c r="E84" s="15"/>
      <c r="F84" s="15">
        <v>337.02499999999998</v>
      </c>
      <c r="G84" s="15">
        <v>748.94444444444446</v>
      </c>
      <c r="H84" s="15">
        <v>0</v>
      </c>
      <c r="I84" s="15">
        <v>0</v>
      </c>
      <c r="J84" s="15">
        <f t="shared" si="4"/>
        <v>7826.469444444444</v>
      </c>
      <c r="L84" s="12">
        <f t="shared" si="6"/>
        <v>3370.25</v>
      </c>
      <c r="R84" s="15">
        <f t="shared" si="5"/>
        <v>93917.633333333331</v>
      </c>
    </row>
    <row r="85" spans="1:18" s="4" customFormat="1" ht="24" customHeight="1" x14ac:dyDescent="0.25">
      <c r="A85" s="13">
        <v>77</v>
      </c>
      <c r="B85" s="14" t="s">
        <v>66</v>
      </c>
      <c r="C85" s="14">
        <v>3</v>
      </c>
      <c r="D85" s="15">
        <v>6628.3</v>
      </c>
      <c r="E85" s="15"/>
      <c r="F85" s="15">
        <v>331.41500000000002</v>
      </c>
      <c r="G85" s="15">
        <v>736.47777777777776</v>
      </c>
      <c r="H85" s="15">
        <v>0</v>
      </c>
      <c r="I85" s="15">
        <v>0</v>
      </c>
      <c r="J85" s="15">
        <f t="shared" si="4"/>
        <v>7696.1927777777782</v>
      </c>
      <c r="L85" s="12">
        <f t="shared" si="6"/>
        <v>3314.15</v>
      </c>
      <c r="R85" s="15">
        <f>+J85*12</f>
        <v>92354.313333333339</v>
      </c>
    </row>
    <row r="86" spans="1:18" s="4" customFormat="1" ht="24" customHeight="1" x14ac:dyDescent="0.25">
      <c r="A86" s="13">
        <v>78</v>
      </c>
      <c r="B86" s="14" t="s">
        <v>88</v>
      </c>
      <c r="C86" s="14">
        <v>1</v>
      </c>
      <c r="D86" s="15">
        <v>6179.46</v>
      </c>
      <c r="E86" s="15"/>
      <c r="F86" s="15">
        <v>308.97000000000003</v>
      </c>
      <c r="G86" s="15">
        <v>112.87</v>
      </c>
      <c r="H86" s="15">
        <v>0</v>
      </c>
      <c r="I86" s="15"/>
      <c r="J86" s="15">
        <f t="shared" si="4"/>
        <v>6601.3</v>
      </c>
      <c r="L86" s="12">
        <f t="shared" si="6"/>
        <v>3089.73</v>
      </c>
      <c r="R86" s="15">
        <f>+J86*12</f>
        <v>79215.600000000006</v>
      </c>
    </row>
    <row r="87" spans="1:18" s="4" customFormat="1" ht="24" customHeight="1" x14ac:dyDescent="0.25">
      <c r="A87" s="13">
        <v>79</v>
      </c>
      <c r="B87" s="14" t="s">
        <v>67</v>
      </c>
      <c r="C87" s="14">
        <v>1</v>
      </c>
      <c r="D87" s="15">
        <v>7582.3</v>
      </c>
      <c r="E87" s="15"/>
      <c r="F87" s="15">
        <v>379.12</v>
      </c>
      <c r="G87" s="15">
        <v>842.48</v>
      </c>
      <c r="H87" s="15">
        <v>0</v>
      </c>
      <c r="I87" s="15"/>
      <c r="J87" s="15">
        <f t="shared" si="4"/>
        <v>8803.9</v>
      </c>
      <c r="L87" s="12">
        <f t="shared" si="6"/>
        <v>3791.15</v>
      </c>
      <c r="R87" s="15">
        <f>+J87*12</f>
        <v>105646.79999999999</v>
      </c>
    </row>
    <row r="88" spans="1:18" s="4" customFormat="1" ht="24" customHeight="1" x14ac:dyDescent="0.25">
      <c r="A88" s="13">
        <v>80</v>
      </c>
      <c r="B88" s="14" t="s">
        <v>83</v>
      </c>
      <c r="C88" s="14">
        <v>1</v>
      </c>
      <c r="D88" s="15">
        <v>6740.5</v>
      </c>
      <c r="E88" s="15"/>
      <c r="F88" s="15">
        <v>337.03</v>
      </c>
      <c r="G88" s="15">
        <v>748.94</v>
      </c>
      <c r="H88" s="15">
        <v>0</v>
      </c>
      <c r="I88" s="15"/>
      <c r="J88" s="15">
        <f t="shared" si="4"/>
        <v>7826.4699999999993</v>
      </c>
      <c r="L88" s="12">
        <f t="shared" si="6"/>
        <v>3370.25</v>
      </c>
      <c r="R88" s="15">
        <f>+J88*12</f>
        <v>93917.639999999985</v>
      </c>
    </row>
    <row r="89" spans="1:18" s="4" customFormat="1" ht="24" customHeight="1" x14ac:dyDescent="0.25">
      <c r="A89" s="13">
        <v>81</v>
      </c>
      <c r="B89" s="14" t="s">
        <v>84</v>
      </c>
      <c r="C89" s="14">
        <v>1</v>
      </c>
      <c r="D89" s="15">
        <v>6628.3</v>
      </c>
      <c r="E89" s="15"/>
      <c r="F89" s="15">
        <v>331.41500000000002</v>
      </c>
      <c r="G89" s="15">
        <v>736.47777777777776</v>
      </c>
      <c r="H89" s="15">
        <v>0</v>
      </c>
      <c r="I89" s="15">
        <v>0</v>
      </c>
      <c r="J89" s="15">
        <f t="shared" si="4"/>
        <v>7696.1927777777782</v>
      </c>
      <c r="L89" s="12"/>
      <c r="R89" s="15">
        <f>+J89*12</f>
        <v>92354.313333333339</v>
      </c>
    </row>
    <row r="90" spans="1:18" s="4" customFormat="1" ht="24" customHeight="1" x14ac:dyDescent="0.25">
      <c r="A90" s="13">
        <v>82</v>
      </c>
      <c r="B90" s="14" t="s">
        <v>85</v>
      </c>
      <c r="C90" s="14">
        <v>14</v>
      </c>
      <c r="D90" s="15">
        <v>6179.46</v>
      </c>
      <c r="E90" s="15"/>
      <c r="F90" s="15">
        <v>308.97300000000001</v>
      </c>
      <c r="G90" s="15">
        <v>686.60666666666668</v>
      </c>
      <c r="H90" s="15">
        <v>0</v>
      </c>
      <c r="I90" s="15">
        <v>0</v>
      </c>
      <c r="J90" s="15">
        <f t="shared" si="4"/>
        <v>7175.0396666666666</v>
      </c>
      <c r="L90" s="12">
        <f>+D90/2</f>
        <v>3089.73</v>
      </c>
      <c r="R90" s="15">
        <f t="shared" si="5"/>
        <v>86100.475999999995</v>
      </c>
    </row>
    <row r="91" spans="1:18" s="4" customFormat="1" ht="24" customHeight="1" x14ac:dyDescent="0.25">
      <c r="A91" s="13">
        <v>83</v>
      </c>
      <c r="B91" s="14" t="s">
        <v>86</v>
      </c>
      <c r="C91" s="14">
        <v>3</v>
      </c>
      <c r="D91" s="15">
        <v>5550.48</v>
      </c>
      <c r="E91" s="15"/>
      <c r="F91" s="15">
        <v>277.52399999999994</v>
      </c>
      <c r="G91" s="15">
        <v>616.71999999999991</v>
      </c>
      <c r="H91" s="15">
        <v>0</v>
      </c>
      <c r="I91" s="15">
        <v>0</v>
      </c>
      <c r="J91" s="15">
        <f t="shared" si="4"/>
        <v>6444.7240000000002</v>
      </c>
      <c r="L91" s="12"/>
      <c r="R91" s="15">
        <f>+J91*12</f>
        <v>77336.687999999995</v>
      </c>
    </row>
    <row r="92" spans="1:18" s="4" customFormat="1" ht="24" customHeight="1" x14ac:dyDescent="0.25">
      <c r="A92" s="13">
        <v>84</v>
      </c>
      <c r="B92" s="14" t="s">
        <v>81</v>
      </c>
      <c r="C92" s="14">
        <v>1</v>
      </c>
      <c r="D92" s="15">
        <v>6179.46</v>
      </c>
      <c r="E92" s="15"/>
      <c r="F92" s="15">
        <v>308.97000000000003</v>
      </c>
      <c r="G92" s="15">
        <v>112.86666666666667</v>
      </c>
      <c r="H92" s="15">
        <v>0</v>
      </c>
      <c r="I92" s="15">
        <v>0</v>
      </c>
      <c r="J92" s="15">
        <f t="shared" si="4"/>
        <v>6601.2966666666671</v>
      </c>
      <c r="L92" s="12"/>
      <c r="R92" s="15">
        <f>+J92*12</f>
        <v>79215.56</v>
      </c>
    </row>
    <row r="93" spans="1:18" s="4" customFormat="1" ht="24" customHeight="1" x14ac:dyDescent="0.25">
      <c r="A93" s="13">
        <v>85</v>
      </c>
      <c r="B93" s="17" t="s">
        <v>82</v>
      </c>
      <c r="C93" s="14">
        <v>1</v>
      </c>
      <c r="D93" s="15">
        <v>5550.48</v>
      </c>
      <c r="E93" s="15"/>
      <c r="F93" s="15">
        <v>277.52399999999994</v>
      </c>
      <c r="G93" s="15">
        <v>616.71999999999991</v>
      </c>
      <c r="H93" s="15">
        <v>0</v>
      </c>
      <c r="I93" s="15">
        <v>0</v>
      </c>
      <c r="J93" s="15">
        <f t="shared" si="4"/>
        <v>6444.7240000000002</v>
      </c>
      <c r="L93" s="12"/>
      <c r="R93" s="15">
        <f>+J93*11</f>
        <v>70891.964000000007</v>
      </c>
    </row>
    <row r="94" spans="1:18" s="4" customFormat="1" ht="24" customHeight="1" thickBot="1" x14ac:dyDescent="0.3">
      <c r="A94" s="13">
        <v>86</v>
      </c>
      <c r="B94" s="4" t="s">
        <v>87</v>
      </c>
      <c r="C94" s="17">
        <v>1</v>
      </c>
      <c r="D94" s="15">
        <v>4978.3999999999996</v>
      </c>
      <c r="E94" s="15"/>
      <c r="F94" s="15">
        <v>248.91999999999996</v>
      </c>
      <c r="G94" s="15">
        <v>553.15555555555557</v>
      </c>
      <c r="H94" s="15">
        <v>0</v>
      </c>
      <c r="I94" s="15">
        <v>0</v>
      </c>
      <c r="J94" s="15">
        <f t="shared" si="4"/>
        <v>5780.4755555555548</v>
      </c>
      <c r="L94" s="12"/>
      <c r="R94" s="15">
        <f>+J94*12</f>
        <v>69365.706666666665</v>
      </c>
    </row>
    <row r="95" spans="1:18" s="4" customFormat="1" ht="13.5" thickBot="1" x14ac:dyDescent="0.3">
      <c r="B95" s="26" t="s">
        <v>68</v>
      </c>
      <c r="C95" s="27">
        <f>SUM(C9:C94)</f>
        <v>147</v>
      </c>
    </row>
    <row r="96" spans="1:18" s="4" customFormat="1" x14ac:dyDescent="0.25"/>
    <row r="97" spans="2:10" s="4" customFormat="1" x14ac:dyDescent="0.25"/>
    <row r="98" spans="2:10" s="4" customFormat="1" x14ac:dyDescent="0.25"/>
    <row r="99" spans="2:10" s="4" customFormat="1" x14ac:dyDescent="0.25"/>
    <row r="100" spans="2:10" s="4" customFormat="1" x14ac:dyDescent="0.25"/>
    <row r="101" spans="2:10" s="4" customFormat="1" x14ac:dyDescent="0.25"/>
    <row r="102" spans="2:10" s="4" customFormat="1" x14ac:dyDescent="0.25">
      <c r="B102" s="31" t="s">
        <v>69</v>
      </c>
      <c r="C102" s="31"/>
      <c r="F102" s="20" t="s">
        <v>70</v>
      </c>
      <c r="H102" s="31" t="s">
        <v>71</v>
      </c>
      <c r="I102" s="31"/>
      <c r="J102" s="31"/>
    </row>
    <row r="103" spans="2:10" s="4" customFormat="1" x14ac:dyDescent="0.25"/>
    <row r="104" spans="2:10" s="4" customFormat="1" x14ac:dyDescent="0.25"/>
    <row r="105" spans="2:10" s="4" customFormat="1" x14ac:dyDescent="0.25">
      <c r="B105" s="18"/>
      <c r="C105" s="18"/>
      <c r="F105" s="18"/>
      <c r="H105" s="18"/>
      <c r="I105" s="18"/>
      <c r="J105" s="18"/>
    </row>
    <row r="106" spans="2:10" s="4" customFormat="1" x14ac:dyDescent="0.25">
      <c r="B106" s="32" t="s">
        <v>72</v>
      </c>
      <c r="C106" s="32"/>
      <c r="F106" s="4" t="s">
        <v>73</v>
      </c>
      <c r="H106" s="32" t="s">
        <v>74</v>
      </c>
      <c r="I106" s="32"/>
      <c r="J106" s="32"/>
    </row>
    <row r="107" spans="2:10" s="4" customFormat="1" x14ac:dyDescent="0.25">
      <c r="B107" s="31" t="s">
        <v>75</v>
      </c>
      <c r="C107" s="31"/>
      <c r="F107" s="20" t="s">
        <v>76</v>
      </c>
      <c r="H107" s="31" t="s">
        <v>77</v>
      </c>
      <c r="I107" s="31"/>
      <c r="J107" s="31"/>
    </row>
    <row r="108" spans="2:10" s="4" customFormat="1" x14ac:dyDescent="0.25"/>
    <row r="109" spans="2:10" s="4" customFormat="1" x14ac:dyDescent="0.25"/>
    <row r="110" spans="2:10" s="4" customFormat="1" x14ac:dyDescent="0.25"/>
    <row r="111" spans="2:10" s="4" customFormat="1" x14ac:dyDescent="0.25"/>
    <row r="112" spans="2:10" s="4" customFormat="1" x14ac:dyDescent="0.25"/>
    <row r="113" s="4" customFormat="1" x14ac:dyDescent="0.25"/>
    <row r="114" s="4" customFormat="1" x14ac:dyDescent="0.25"/>
  </sheetData>
  <mergeCells count="12">
    <mergeCell ref="R7:R8"/>
    <mergeCell ref="A7:A8"/>
    <mergeCell ref="B7:B8"/>
    <mergeCell ref="C7:C8"/>
    <mergeCell ref="F7:J7"/>
    <mergeCell ref="D7:E7"/>
    <mergeCell ref="B102:C102"/>
    <mergeCell ref="H102:J102"/>
    <mergeCell ref="B106:C106"/>
    <mergeCell ref="H106:J106"/>
    <mergeCell ref="B107:C107"/>
    <mergeCell ref="H107:J107"/>
  </mergeCells>
  <printOptions horizontalCentered="1"/>
  <pageMargins left="0.15748031496062992" right="0.15748031496062992" top="0.36" bottom="0.38" header="0.2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TABULADOR</vt:lpstr>
      <vt:lpstr>TABULADOR!Títulos_a_imprimir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2021-05-21T20:24:22Z</dcterms:modified>
</cp:coreProperties>
</file>